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12000" windowHeight="5616" activeTab="0"/>
  </bookViews>
  <sheets>
    <sheet name="DEUTSCH" sheetId="1" r:id="rId1"/>
    <sheet name="ENGLISH" sheetId="2" r:id="rId2"/>
    <sheet name="FRANÇAIS" sheetId="3" r:id="rId3"/>
    <sheet name="NEDERLANDS" sheetId="4" r:id="rId4"/>
  </sheets>
  <definedNames>
    <definedName name="_xlnm.Print_Area" localSheetId="0">'DEUTSCH'!$A$1:$S$40</definedName>
    <definedName name="_xlnm.Print_Area" localSheetId="1">'ENGLISH'!$A$1:$S$40</definedName>
    <definedName name="_xlnm.Print_Area" localSheetId="2">'FRANÇAIS'!$A$1:$S$40</definedName>
    <definedName name="_xlnm.Print_Area" localSheetId="3">'NEDERLANDS'!$A$1:$S$40</definedName>
  </definedNames>
  <calcPr fullCalcOnLoad="1"/>
</workbook>
</file>

<file path=xl/sharedStrings.xml><?xml version="1.0" encoding="utf-8"?>
<sst xmlns="http://schemas.openxmlformats.org/spreadsheetml/2006/main" count="246" uniqueCount="162">
  <si>
    <t>Δ T [ºC]</t>
  </si>
  <si>
    <t>Nummer</t>
  </si>
  <si>
    <t>Beige</t>
  </si>
  <si>
    <t>IP55</t>
  </si>
  <si>
    <t>IP66</t>
  </si>
  <si>
    <t>Q [Nl/min.]</t>
  </si>
  <si>
    <t>[Watt]</t>
  </si>
  <si>
    <t xml:space="preserve">Vortex Schaltschrankkühler - Berechnung &amp; Auswahl </t>
  </si>
  <si>
    <t>Abgegeben Wärme Komponenten                    [Watt]</t>
  </si>
  <si>
    <t>Zusätzliche Wärme Abfluss [Watt]</t>
  </si>
  <si>
    <t xml:space="preserve">       Modell / Bestellnummer</t>
  </si>
  <si>
    <t>Gesamt Watt</t>
  </si>
  <si>
    <t>AUSWAHL</t>
  </si>
  <si>
    <t>Temperaturanstieg  [ºC]</t>
  </si>
  <si>
    <t>Weiss</t>
  </si>
  <si>
    <t>Gelb</t>
  </si>
  <si>
    <t>Hellgrau</t>
  </si>
  <si>
    <t>Grau</t>
  </si>
  <si>
    <t>Dunkelgrau</t>
  </si>
  <si>
    <t>Aluminum oder Nirosta</t>
  </si>
  <si>
    <t>Schwarz</t>
  </si>
  <si>
    <t xml:space="preserve">AFECO7010 SS </t>
  </si>
  <si>
    <t>AFECO7015 SS</t>
  </si>
  <si>
    <t>AFECO7025 SS</t>
  </si>
  <si>
    <t>Schrank Farbe</t>
  </si>
  <si>
    <t>Vortex Schaltschrankkühler - Auswahltabelle &amp; Kühlkapazität</t>
  </si>
  <si>
    <t>AFECO7040 SS</t>
  </si>
  <si>
    <t>AF4615 SSSL</t>
  </si>
  <si>
    <t>AF4625 SSSL</t>
  </si>
  <si>
    <t>AF4640 SSSL</t>
  </si>
  <si>
    <t>Farbe</t>
  </si>
  <si>
    <t>↓</t>
  </si>
  <si>
    <t>AF4610 SSSL</t>
  </si>
  <si>
    <t xml:space="preserve">Bitte tragen Sie hier die bekannten </t>
  </si>
  <si>
    <t>Maße [cm] / Temperaturen / Farbe</t>
  </si>
  <si>
    <r>
      <t xml:space="preserve">berechnete Oberfläche des Schrankes [m²] </t>
    </r>
    <r>
      <rPr>
        <b/>
        <sz val="16"/>
        <color indexed="10"/>
        <rFont val="Calibri"/>
        <family val="2"/>
      </rPr>
      <t>→</t>
    </r>
  </si>
  <si>
    <t>aktuelle Innentemperatur [ºC]</t>
  </si>
  <si>
    <t>aktuelle Umgebungstemperatur [ºC]</t>
  </si>
  <si>
    <t>Schrank Höhe [cm]</t>
  </si>
  <si>
    <t>Schrank Breite [cm]</t>
  </si>
  <si>
    <t>Schrank Tiefe [cm]</t>
  </si>
  <si>
    <t>Vortex Cabinet Coolers - Calculation &amp; Selection</t>
  </si>
  <si>
    <t>Cabinet height [cm]</t>
  </si>
  <si>
    <t>Cabinet width [cm]</t>
  </si>
  <si>
    <t>Cabinet depth [cm]</t>
  </si>
  <si>
    <r>
      <t xml:space="preserve">Calculated surface area of the cabinet [m²] </t>
    </r>
    <r>
      <rPr>
        <b/>
        <sz val="16"/>
        <color indexed="10"/>
        <rFont val="Calibri"/>
        <family val="2"/>
      </rPr>
      <t>→</t>
    </r>
  </si>
  <si>
    <t xml:space="preserve">Please enter the known values </t>
  </si>
  <si>
    <t>Current inside temperature      [ºC]</t>
  </si>
  <si>
    <t>Current ambient temperature   [ºC]</t>
  </si>
  <si>
    <t>Maximum Ambient Temperature [ºC]</t>
  </si>
  <si>
    <t>Desired temperature in the cabinet              [ºC]</t>
  </si>
  <si>
    <t>Höchste Umgebungstemperatur            [ºC]</t>
  </si>
  <si>
    <t>Gewünschte Temperatur im Schrank            [ºC]</t>
  </si>
  <si>
    <t>Sonnenlicht oder IR-Wärmequelle</t>
  </si>
  <si>
    <t>Temperaturanstieg durch</t>
  </si>
  <si>
    <t>Temperature rise due to</t>
  </si>
  <si>
    <t xml:space="preserve"> sunlight or IR heat source</t>
  </si>
  <si>
    <r>
      <rPr>
        <b/>
        <sz val="16"/>
        <color indexed="10"/>
        <rFont val="Calibri"/>
        <family val="2"/>
      </rPr>
      <t>↓</t>
    </r>
    <r>
      <rPr>
        <sz val="11.75"/>
        <rFont val="Arial"/>
        <family val="2"/>
      </rPr>
      <t xml:space="preserve"> </t>
    </r>
    <r>
      <rPr>
        <sz val="11"/>
        <rFont val="Arial"/>
        <family val="2"/>
      </rPr>
      <t xml:space="preserve">If the current temperatures are unknown, please enter the heat loss of the components [Watt] </t>
    </r>
    <r>
      <rPr>
        <b/>
        <sz val="16"/>
        <color indexed="10"/>
        <rFont val="Calibri"/>
        <family val="2"/>
      </rPr>
      <t xml:space="preserve">↓ </t>
    </r>
    <r>
      <rPr>
        <sz val="11"/>
        <rFont val="Arial"/>
        <family val="2"/>
      </rPr>
      <t xml:space="preserve">                      </t>
    </r>
  </si>
  <si>
    <r>
      <t xml:space="preserve">                     </t>
    </r>
    <r>
      <rPr>
        <b/>
        <sz val="16"/>
        <color indexed="10"/>
        <rFont val="Calibri"/>
        <family val="2"/>
      </rPr>
      <t>↓</t>
    </r>
    <r>
      <rPr>
        <sz val="11.75"/>
        <rFont val="Arial"/>
        <family val="2"/>
      </rPr>
      <t xml:space="preserve"> </t>
    </r>
    <r>
      <rPr>
        <sz val="11"/>
        <rFont val="Arial"/>
        <family val="2"/>
      </rPr>
      <t xml:space="preserve">Sind die aktuellen Temperaturen unbekannt, tragen Sie bitte die Verlustwärme der Komponenten ein [Watt] </t>
    </r>
    <r>
      <rPr>
        <b/>
        <sz val="16"/>
        <color indexed="10"/>
        <rFont val="Calibri"/>
        <family val="2"/>
      </rPr>
      <t xml:space="preserve">↓ </t>
    </r>
    <r>
      <rPr>
        <sz val="11"/>
        <rFont val="Arial"/>
        <family val="2"/>
      </rPr>
      <t xml:space="preserve">                      </t>
    </r>
  </si>
  <si>
    <t>Dissipated Heat Components                 [Watt]</t>
  </si>
  <si>
    <t>Additional Heat Dissipation   [Watt]</t>
  </si>
  <si>
    <t>Total Δ T [ºC]</t>
  </si>
  <si>
    <t>Gesamt-Δ T [ºC]</t>
  </si>
  <si>
    <t>Farbe Nummer</t>
  </si>
  <si>
    <t>Number</t>
  </si>
  <si>
    <t>Colour</t>
  </si>
  <si>
    <t>Colour Number</t>
  </si>
  <si>
    <t>Cabinet Colour</t>
  </si>
  <si>
    <t>Temperature Rise [ºC]</t>
  </si>
  <si>
    <t>White</t>
  </si>
  <si>
    <t>beige</t>
  </si>
  <si>
    <t>Yellow</t>
  </si>
  <si>
    <t>light grey</t>
  </si>
  <si>
    <t>Gray</t>
  </si>
  <si>
    <t>dark grey</t>
  </si>
  <si>
    <t>Black</t>
  </si>
  <si>
    <t>Aluminium or SS</t>
  </si>
  <si>
    <t>Total Watts</t>
  </si>
  <si>
    <t>SELECTION</t>
  </si>
  <si>
    <t>Vortex Cabinet Cooler - Selection Chart &amp; Cooling Capacity</t>
  </si>
  <si>
    <t xml:space="preserve">       Model / Order number</t>
  </si>
  <si>
    <t xml:space="preserve">            DRUCKLUFT VERFÜGBAR</t>
  </si>
  <si>
    <t xml:space="preserve">       COMPRESSED AIR AVAILABLE</t>
  </si>
  <si>
    <r>
      <t xml:space="preserve">         5,5 bar(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)</t>
    </r>
  </si>
  <si>
    <r>
      <t xml:space="preserve">         7,0 bar (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)</t>
    </r>
  </si>
  <si>
    <t xml:space="preserve">         5,5 bar(G)</t>
  </si>
  <si>
    <t xml:space="preserve">         7,0 bar (G)</t>
  </si>
  <si>
    <t>Refroidisseurs d'armoire Vortex - Calcul et sélection</t>
  </si>
  <si>
    <t>SÉLECTION</t>
  </si>
  <si>
    <t>H de l'armoire [cm]</t>
  </si>
  <si>
    <t>L de l'armoire [cm]</t>
  </si>
  <si>
    <t>P de l'armoire [cm]</t>
  </si>
  <si>
    <r>
      <t xml:space="preserve">Surface calculée de l'armoire [m²] </t>
    </r>
    <r>
      <rPr>
        <b/>
        <sz val="16"/>
        <color indexed="10"/>
        <rFont val="Calibri"/>
        <family val="2"/>
      </rPr>
      <t>→</t>
    </r>
  </si>
  <si>
    <t>Dimensions [cm] / températures / couleur</t>
  </si>
  <si>
    <t>Dimensions [cm] / temperatures / colour</t>
  </si>
  <si>
    <t>Veuillez entrer ici les valeurs connues pour votre armoire:</t>
  </si>
  <si>
    <t>for your control cabinet here:</t>
  </si>
  <si>
    <t>Werte für Ihren Schaltschrank ein:</t>
  </si>
  <si>
    <t>Température ambiante actuelle            [ºC]</t>
  </si>
  <si>
    <t>Température    intérieure        actuelle               [ºC]</t>
  </si>
  <si>
    <t>Température souhaitée dans l'armoire              [ºC]</t>
  </si>
  <si>
    <t>Température ambiante maximum       [ºC]</t>
  </si>
  <si>
    <r>
      <rPr>
        <b/>
        <sz val="16"/>
        <color indexed="10"/>
        <rFont val="Calibri"/>
        <family val="2"/>
      </rPr>
      <t xml:space="preserve">                                ↓</t>
    </r>
    <r>
      <rPr>
        <sz val="11.75"/>
        <rFont val="Arial"/>
        <family val="2"/>
      </rPr>
      <t xml:space="preserve"> </t>
    </r>
    <r>
      <rPr>
        <sz val="11"/>
        <rFont val="Arial"/>
        <family val="2"/>
      </rPr>
      <t xml:space="preserve">Si les températures actuelles sont inconnues, veuillez entrer la perte de chaleur des composants [Watt] </t>
    </r>
    <r>
      <rPr>
        <b/>
        <sz val="16"/>
        <color indexed="10"/>
        <rFont val="Calibri"/>
        <family val="2"/>
      </rPr>
      <t xml:space="preserve">↓ </t>
    </r>
    <r>
      <rPr>
        <sz val="11"/>
        <rFont val="Arial"/>
        <family val="2"/>
      </rPr>
      <t xml:space="preserve">                      </t>
    </r>
  </si>
  <si>
    <t>Chaleur dissipée par des composants                 [Watt]</t>
  </si>
  <si>
    <t>Dissipation de la chaleur supplémentaire   [Watt]</t>
  </si>
  <si>
    <t>Couleur</t>
  </si>
  <si>
    <t>Numéro</t>
  </si>
  <si>
    <t xml:space="preserve">Échauffement dû à  la lumière du soleil </t>
  </si>
  <si>
    <t xml:space="preserve"> ou une source de chaleur infrarouge</t>
  </si>
  <si>
    <t>Couleur de l'armoire</t>
  </si>
  <si>
    <t>Blanc</t>
  </si>
  <si>
    <t>Jaune</t>
  </si>
  <si>
    <t>gris clair</t>
  </si>
  <si>
    <t>Gris</t>
  </si>
  <si>
    <t>gris foncé</t>
  </si>
  <si>
    <t>Noir</t>
  </si>
  <si>
    <t>Aluminium ou INOX</t>
  </si>
  <si>
    <t>Élévation de la temp. [ºC]</t>
  </si>
  <si>
    <t>Total des Watts</t>
  </si>
  <si>
    <t>Tableau de sélection et capacité de refroidissement</t>
  </si>
  <si>
    <t xml:space="preserve">       DISPONIBLE EN AIR COMPRIMÉ</t>
  </si>
  <si>
    <t xml:space="preserve">      Numéro de commande</t>
  </si>
  <si>
    <t xml:space="preserve">         5,5 bar (M)</t>
  </si>
  <si>
    <t xml:space="preserve">         7,0 bar (M)</t>
  </si>
  <si>
    <t>Q [Nl/Min.]</t>
  </si>
  <si>
    <r>
      <rPr>
        <b/>
        <sz val="16"/>
        <color indexed="10"/>
        <rFont val="Arial"/>
        <family val="2"/>
      </rPr>
      <t>Remarque →</t>
    </r>
    <r>
      <rPr>
        <b/>
        <sz val="12.85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cellules blanches:</t>
    </r>
  </si>
  <si>
    <r>
      <rPr>
        <b/>
        <sz val="16"/>
        <color indexed="10"/>
        <rFont val="Arial"/>
        <family val="2"/>
      </rPr>
      <t>Note →</t>
    </r>
    <r>
      <rPr>
        <b/>
        <sz val="12.85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white cells:</t>
    </r>
  </si>
  <si>
    <r>
      <rPr>
        <b/>
        <sz val="16"/>
        <color indexed="10"/>
        <rFont val="Arial"/>
        <family val="2"/>
      </rPr>
      <t>Hinweis →</t>
    </r>
    <r>
      <rPr>
        <b/>
        <sz val="12.85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weiße Zelle:</t>
    </r>
  </si>
  <si>
    <t xml:space="preserve">Vortex Schakelkast Koelers - Berekening &amp; Selectie        </t>
  </si>
  <si>
    <t>Hoogte kast [cm]</t>
  </si>
  <si>
    <t>Breedte kast [cm]</t>
  </si>
  <si>
    <t>Diepte kast [cm]</t>
  </si>
  <si>
    <r>
      <t xml:space="preserve">Berekend kastoppervlak [m²] </t>
    </r>
    <r>
      <rPr>
        <b/>
        <sz val="16"/>
        <color indexed="10"/>
        <rFont val="Calibri"/>
        <family val="2"/>
      </rPr>
      <t>→</t>
    </r>
  </si>
  <si>
    <r>
      <rPr>
        <b/>
        <sz val="16"/>
        <color indexed="10"/>
        <rFont val="Arial"/>
        <family val="2"/>
      </rPr>
      <t>Opmerking</t>
    </r>
    <r>
      <rPr>
        <b/>
        <sz val="12"/>
        <color indexed="10"/>
        <rFont val="Arial"/>
        <family val="2"/>
      </rPr>
      <t xml:space="preserve"> → witte cellen:</t>
    </r>
  </si>
  <si>
    <t>Vul a.u.b. hier de bekende waarden van uw kast in:</t>
  </si>
  <si>
    <t>Afmetingen [cm] / temperaturen / kleur</t>
  </si>
  <si>
    <t>Huidige        inwendige temperatuur                [ºC]</t>
  </si>
  <si>
    <t>Huidige temperatuur omgeving            [ºC]</t>
  </si>
  <si>
    <t>Gewenste   inwendige temperatuur              [ºC]</t>
  </si>
  <si>
    <t>Maximum temperatuur omgeving       [ºC]</t>
  </si>
  <si>
    <r>
      <rPr>
        <b/>
        <sz val="16"/>
        <color indexed="10"/>
        <rFont val="Calibri"/>
        <family val="2"/>
      </rPr>
      <t xml:space="preserve">                                ↓</t>
    </r>
    <r>
      <rPr>
        <sz val="11.75"/>
        <rFont val="Arial"/>
        <family val="2"/>
      </rPr>
      <t xml:space="preserve"> </t>
    </r>
    <r>
      <rPr>
        <sz val="11"/>
        <rFont val="Arial"/>
        <family val="2"/>
      </rPr>
      <t xml:space="preserve">Als de huidige temperaturen niet bekend zijn, voer dan het warmteverlies van de componenten in [Watt] </t>
    </r>
    <r>
      <rPr>
        <b/>
        <sz val="16"/>
        <color indexed="10"/>
        <rFont val="Calibri"/>
        <family val="2"/>
      </rPr>
      <t xml:space="preserve">↓ </t>
    </r>
    <r>
      <rPr>
        <sz val="11"/>
        <rFont val="Arial"/>
        <family val="2"/>
      </rPr>
      <t xml:space="preserve">                      </t>
    </r>
  </si>
  <si>
    <t>Gedissipeerde warmte componenten                 [Watt]</t>
  </si>
  <si>
    <t>Extra                  af te voeren warmte         [Watt]</t>
  </si>
  <si>
    <t>Totaal Δ T [ºC]</t>
  </si>
  <si>
    <t>Kleur</t>
  </si>
  <si>
    <t>Kleur kast</t>
  </si>
  <si>
    <t>Verwarming door zonnestraling</t>
  </si>
  <si>
    <t>of een infrarood warmtebron</t>
  </si>
  <si>
    <t>Temperatuurstijging [ºC]</t>
  </si>
  <si>
    <t>Wit</t>
  </si>
  <si>
    <t>Geel</t>
  </si>
  <si>
    <t>Licht grijs</t>
  </si>
  <si>
    <t>Grijs</t>
  </si>
  <si>
    <t>Donker grijs</t>
  </si>
  <si>
    <t>Zwart</t>
  </si>
  <si>
    <t>Aluminum of RVS</t>
  </si>
  <si>
    <t>Kleur Nummer</t>
  </si>
  <si>
    <t>Totaal Watt</t>
  </si>
  <si>
    <t>SELECTIE</t>
  </si>
  <si>
    <t xml:space="preserve">      Type / Bestelnummer</t>
  </si>
  <si>
    <t xml:space="preserve">          BESCHIKBARE PERSLUCHT</t>
  </si>
  <si>
    <t>Selectietabel en koelvermogen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</si>
</sst>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#,##0.0"/>
    <numFmt numFmtId="185" formatCode="&quot;Waar&quot;;&quot;Waar&quot;;&quot;Onwaar&quot;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b/>
      <sz val="16"/>
      <color indexed="10"/>
      <name val="Calibri"/>
      <family val="2"/>
    </font>
    <font>
      <b/>
      <sz val="14"/>
      <color indexed="6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2.8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1" fontId="3" fillId="34" borderId="14" xfId="0" applyNumberFormat="1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0" xfId="0" applyFill="1" applyBorder="1" applyAlignment="1">
      <alignment/>
    </xf>
    <xf numFmtId="0" fontId="3" fillId="37" borderId="24" xfId="0" applyFont="1" applyFill="1" applyBorder="1" applyAlignment="1">
      <alignment horizontal="left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/>
    </xf>
    <xf numFmtId="0" fontId="53" fillId="36" borderId="30" xfId="0" applyFont="1" applyFill="1" applyBorder="1" applyAlignment="1">
      <alignment horizontal="center"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9" fillId="39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37" xfId="0" applyFont="1" applyFill="1" applyBorder="1" applyAlignment="1">
      <alignment horizontal="left"/>
    </xf>
    <xf numFmtId="0" fontId="3" fillId="39" borderId="37" xfId="0" applyFont="1" applyFill="1" applyBorder="1" applyAlignment="1">
      <alignment/>
    </xf>
    <xf numFmtId="0" fontId="3" fillId="39" borderId="37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left"/>
    </xf>
    <xf numFmtId="0" fontId="3" fillId="39" borderId="38" xfId="0" applyFont="1" applyFill="1" applyBorder="1" applyAlignment="1">
      <alignment/>
    </xf>
    <xf numFmtId="0" fontId="3" fillId="39" borderId="38" xfId="0" applyFont="1" applyFill="1" applyBorder="1" applyAlignment="1">
      <alignment horizontal="center"/>
    </xf>
    <xf numFmtId="0" fontId="7" fillId="39" borderId="16" xfId="0" applyFont="1" applyFill="1" applyBorder="1" applyAlignment="1">
      <alignment/>
    </xf>
    <xf numFmtId="0" fontId="3" fillId="39" borderId="39" xfId="0" applyFont="1" applyFill="1" applyBorder="1" applyAlignment="1">
      <alignment horizontal="left"/>
    </xf>
    <xf numFmtId="0" fontId="3" fillId="39" borderId="39" xfId="0" applyFont="1" applyFill="1" applyBorder="1" applyAlignment="1">
      <alignment/>
    </xf>
    <xf numFmtId="0" fontId="3" fillId="39" borderId="39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13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2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184" fontId="4" fillId="34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39" borderId="12" xfId="0" applyFill="1" applyBorder="1" applyAlignment="1">
      <alignment/>
    </xf>
    <xf numFmtId="0" fontId="13" fillId="39" borderId="23" xfId="0" applyFont="1" applyFill="1" applyBorder="1" applyAlignment="1">
      <alignment horizontal="right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6" borderId="2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3" fontId="4" fillId="34" borderId="41" xfId="0" applyNumberFormat="1" applyFont="1" applyFill="1" applyBorder="1" applyAlignment="1" applyProtection="1">
      <alignment horizontal="center" vertical="center"/>
      <protection hidden="1"/>
    </xf>
    <xf numFmtId="0" fontId="4" fillId="40" borderId="22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left"/>
    </xf>
    <xf numFmtId="0" fontId="3" fillId="39" borderId="37" xfId="0" applyFont="1" applyFill="1" applyBorder="1" applyAlignment="1">
      <alignment horizontal="right"/>
    </xf>
    <xf numFmtId="0" fontId="3" fillId="39" borderId="38" xfId="0" applyFont="1" applyFill="1" applyBorder="1" applyAlignment="1">
      <alignment horizontal="right"/>
    </xf>
    <xf numFmtId="0" fontId="3" fillId="39" borderId="39" xfId="0" applyFont="1" applyFill="1" applyBorder="1" applyAlignment="1">
      <alignment horizontal="right"/>
    </xf>
    <xf numFmtId="0" fontId="5" fillId="37" borderId="28" xfId="0" applyFont="1" applyFill="1" applyBorder="1" applyAlignment="1">
      <alignment horizontal="center"/>
    </xf>
    <xf numFmtId="0" fontId="54" fillId="0" borderId="42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/>
      <protection locked="0"/>
    </xf>
    <xf numFmtId="3" fontId="54" fillId="0" borderId="43" xfId="0" applyNumberFormat="1" applyFont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left" vertical="center"/>
      <protection locked="0"/>
    </xf>
    <xf numFmtId="0" fontId="54" fillId="0" borderId="2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22</xdr:row>
      <xdr:rowOff>104775</xdr:rowOff>
    </xdr:from>
    <xdr:to>
      <xdr:col>9</xdr:col>
      <xdr:colOff>523875</xdr:colOff>
      <xdr:row>22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15125" y="59912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66675</xdr:rowOff>
    </xdr:from>
    <xdr:to>
      <xdr:col>7</xdr:col>
      <xdr:colOff>542925</xdr:colOff>
      <xdr:row>21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057900" y="5381625"/>
          <a:ext cx="0" cy="428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22</xdr:row>
      <xdr:rowOff>104775</xdr:rowOff>
    </xdr:from>
    <xdr:to>
      <xdr:col>9</xdr:col>
      <xdr:colOff>523875</xdr:colOff>
      <xdr:row>22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15125" y="58197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66675</xdr:rowOff>
    </xdr:from>
    <xdr:to>
      <xdr:col>7</xdr:col>
      <xdr:colOff>542925</xdr:colOff>
      <xdr:row>21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057900" y="5210175"/>
          <a:ext cx="0" cy="428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22</xdr:row>
      <xdr:rowOff>104775</xdr:rowOff>
    </xdr:from>
    <xdr:to>
      <xdr:col>9</xdr:col>
      <xdr:colOff>523875</xdr:colOff>
      <xdr:row>22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15125" y="6162675"/>
          <a:ext cx="10001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66675</xdr:rowOff>
    </xdr:from>
    <xdr:to>
      <xdr:col>7</xdr:col>
      <xdr:colOff>542925</xdr:colOff>
      <xdr:row>21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057900" y="5553075"/>
          <a:ext cx="0" cy="428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22</xdr:row>
      <xdr:rowOff>104775</xdr:rowOff>
    </xdr:from>
    <xdr:to>
      <xdr:col>9</xdr:col>
      <xdr:colOff>523875</xdr:colOff>
      <xdr:row>22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715125" y="6162675"/>
          <a:ext cx="10001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19</xdr:row>
      <xdr:rowOff>66675</xdr:rowOff>
    </xdr:from>
    <xdr:to>
      <xdr:col>7</xdr:col>
      <xdr:colOff>542925</xdr:colOff>
      <xdr:row>21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057900" y="5553075"/>
          <a:ext cx="0" cy="428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Layout" zoomScale="112" zoomScaleSheetLayoutView="107" zoomScalePageLayoutView="112" workbookViewId="0" topLeftCell="A1">
      <selection activeCell="I53" sqref="I53"/>
    </sheetView>
  </sheetViews>
  <sheetFormatPr defaultColWidth="9.140625" defaultRowHeight="12.75"/>
  <cols>
    <col min="2" max="2" width="11.421875" style="0" customWidth="1"/>
    <col min="3" max="3" width="18.00390625" style="0" customWidth="1"/>
    <col min="5" max="5" width="15.8515625" style="0" customWidth="1"/>
    <col min="6" max="6" width="10.00390625" style="0" customWidth="1"/>
    <col min="8" max="8" width="16.28125" style="0" customWidth="1"/>
    <col min="11" max="11" width="1.57421875" style="0" customWidth="1"/>
    <col min="12" max="12" width="22.28125" style="0" customWidth="1"/>
    <col min="15" max="15" width="11.7109375" style="0" customWidth="1"/>
    <col min="17" max="17" width="12.140625" style="0" customWidth="1"/>
    <col min="18" max="18" width="9.140625" style="0" hidden="1" customWidth="1"/>
    <col min="19" max="19" width="11.421875" style="0" customWidth="1"/>
    <col min="20" max="20" width="3.421875" style="0" customWidth="1"/>
  </cols>
  <sheetData>
    <row r="1" spans="1:20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3.5" thickBo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" thickBot="1">
      <c r="A3" s="3"/>
      <c r="B3" s="23"/>
      <c r="C3" s="82"/>
      <c r="D3" s="83"/>
      <c r="E3" s="83"/>
      <c r="F3" s="85" t="s">
        <v>7</v>
      </c>
      <c r="G3" s="83"/>
      <c r="H3" s="83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5"/>
    </row>
    <row r="4" spans="1:20" ht="21" thickBot="1">
      <c r="A4" s="3"/>
      <c r="B4" s="23"/>
      <c r="C4" s="23"/>
      <c r="D4" s="23"/>
      <c r="E4" s="23"/>
      <c r="F4" s="23"/>
      <c r="G4" s="23"/>
      <c r="H4" s="26"/>
      <c r="I4" s="23"/>
      <c r="J4" s="106"/>
      <c r="K4" s="2"/>
      <c r="L4" s="107"/>
      <c r="M4" s="135" t="s">
        <v>127</v>
      </c>
      <c r="N4" s="97" t="s">
        <v>33</v>
      </c>
      <c r="O4" s="93"/>
      <c r="P4" s="88"/>
      <c r="Q4" s="89"/>
      <c r="R4" s="2"/>
      <c r="S4" s="2"/>
      <c r="T4" s="25"/>
    </row>
    <row r="5" spans="1:20" ht="15.75" thickBot="1">
      <c r="A5" s="3"/>
      <c r="B5" s="23"/>
      <c r="C5" s="114" t="s">
        <v>38</v>
      </c>
      <c r="D5" s="127">
        <v>160</v>
      </c>
      <c r="E5" s="27"/>
      <c r="F5" s="27"/>
      <c r="G5" s="27"/>
      <c r="H5" s="27"/>
      <c r="I5" s="27"/>
      <c r="J5" s="2"/>
      <c r="K5" s="2"/>
      <c r="L5" s="94"/>
      <c r="M5" s="108"/>
      <c r="N5" s="98" t="s">
        <v>97</v>
      </c>
      <c r="O5" s="95"/>
      <c r="P5" s="36"/>
      <c r="Q5" s="90"/>
      <c r="R5" s="2"/>
      <c r="S5" s="2"/>
      <c r="T5" s="25"/>
    </row>
    <row r="6" spans="1:20" ht="21" thickBot="1">
      <c r="A6" s="3"/>
      <c r="B6" s="2"/>
      <c r="C6" s="115" t="s">
        <v>39</v>
      </c>
      <c r="D6" s="128">
        <v>100</v>
      </c>
      <c r="E6" s="86"/>
      <c r="F6" s="101"/>
      <c r="G6" s="101"/>
      <c r="H6" s="102" t="s">
        <v>35</v>
      </c>
      <c r="I6" s="87">
        <f>((D5*D6+D5*D7+D6*D7)*2/10000)</f>
        <v>6.32</v>
      </c>
      <c r="J6" s="2"/>
      <c r="K6" s="2"/>
      <c r="L6" s="100"/>
      <c r="M6" s="109"/>
      <c r="N6" s="99" t="s">
        <v>34</v>
      </c>
      <c r="O6" s="96"/>
      <c r="P6" s="91"/>
      <c r="Q6" s="92"/>
      <c r="R6" s="2"/>
      <c r="S6" s="2"/>
      <c r="T6" s="25"/>
    </row>
    <row r="7" spans="1:20" ht="15.75" thickBot="1">
      <c r="A7" s="3"/>
      <c r="B7" s="23"/>
      <c r="C7" s="116" t="s">
        <v>40</v>
      </c>
      <c r="D7" s="129">
        <v>60</v>
      </c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5"/>
    </row>
    <row r="8" spans="1:20" ht="14.25" thickBot="1">
      <c r="A8" s="3"/>
      <c r="B8" s="23"/>
      <c r="C8" s="27"/>
      <c r="D8" s="27"/>
      <c r="E8" s="27"/>
      <c r="F8" s="27"/>
      <c r="G8" s="27"/>
      <c r="H8" s="2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5"/>
    </row>
    <row r="9" spans="1:20" ht="42" thickBot="1">
      <c r="A9" s="3"/>
      <c r="B9" s="23"/>
      <c r="C9" s="110" t="s">
        <v>36</v>
      </c>
      <c r="D9" s="130">
        <v>55</v>
      </c>
      <c r="E9" s="111" t="s">
        <v>37</v>
      </c>
      <c r="F9" s="131">
        <v>30</v>
      </c>
      <c r="G9" s="27"/>
      <c r="H9" s="86" t="s">
        <v>0</v>
      </c>
      <c r="I9" s="112">
        <f>IF(D9-F9&gt;0,D9-F9,0)</f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5"/>
    </row>
    <row r="10" spans="1:20" ht="15.75" thickBot="1">
      <c r="A10" s="3"/>
      <c r="B10" s="23"/>
      <c r="C10" s="27"/>
      <c r="D10" s="27"/>
      <c r="E10" s="27"/>
      <c r="F10" s="27"/>
      <c r="G10" s="27"/>
      <c r="H10" s="27"/>
      <c r="I10" s="27"/>
      <c r="J10" s="2"/>
      <c r="K10" s="2"/>
      <c r="L10" s="34"/>
      <c r="M10" s="4"/>
      <c r="N10" s="6" t="s">
        <v>25</v>
      </c>
      <c r="O10" s="4"/>
      <c r="P10" s="5"/>
      <c r="Q10" s="35"/>
      <c r="R10" s="2"/>
      <c r="S10" s="2"/>
      <c r="T10" s="25"/>
    </row>
    <row r="11" spans="1:20" ht="55.5" thickBot="1">
      <c r="A11" s="3"/>
      <c r="B11" s="23"/>
      <c r="C11" s="110" t="s">
        <v>52</v>
      </c>
      <c r="D11" s="130">
        <v>35</v>
      </c>
      <c r="E11" s="111" t="s">
        <v>51</v>
      </c>
      <c r="F11" s="131">
        <v>40</v>
      </c>
      <c r="G11" s="27"/>
      <c r="H11" s="86" t="s">
        <v>0</v>
      </c>
      <c r="I11" s="112">
        <f>IF(F11-D11&gt;0,F11-D11,0)</f>
        <v>5</v>
      </c>
      <c r="J11" s="2"/>
      <c r="K11" s="2"/>
      <c r="L11" s="10"/>
      <c r="M11" s="11"/>
      <c r="N11" s="120" t="s">
        <v>81</v>
      </c>
      <c r="O11" s="11"/>
      <c r="P11" s="10"/>
      <c r="Q11" s="11"/>
      <c r="R11" s="2"/>
      <c r="S11" s="2"/>
      <c r="T11" s="25"/>
    </row>
    <row r="12" spans="1:20" ht="21" thickBot="1">
      <c r="A12" s="3"/>
      <c r="B12" s="103"/>
      <c r="C12" s="19"/>
      <c r="D12" s="19"/>
      <c r="E12" s="19" t="s">
        <v>58</v>
      </c>
      <c r="F12" s="19"/>
      <c r="G12" s="19"/>
      <c r="H12" s="19"/>
      <c r="I12" s="19"/>
      <c r="J12" s="104"/>
      <c r="K12" s="2"/>
      <c r="L12" s="12" t="s">
        <v>10</v>
      </c>
      <c r="M12" s="13"/>
      <c r="N12" s="119" t="s">
        <v>83</v>
      </c>
      <c r="O12" s="14"/>
      <c r="P12" s="119" t="s">
        <v>84</v>
      </c>
      <c r="Q12" s="11"/>
      <c r="R12" s="2"/>
      <c r="S12" s="2"/>
      <c r="T12" s="25"/>
    </row>
    <row r="13" spans="1:20" ht="55.5" thickBot="1">
      <c r="A13" s="3"/>
      <c r="B13" s="23"/>
      <c r="C13" s="110" t="s">
        <v>8</v>
      </c>
      <c r="D13" s="133">
        <v>0</v>
      </c>
      <c r="E13" s="111" t="s">
        <v>9</v>
      </c>
      <c r="F13" s="112">
        <f>+D13</f>
        <v>0</v>
      </c>
      <c r="G13" s="27"/>
      <c r="H13" s="113" t="s">
        <v>62</v>
      </c>
      <c r="I13" s="112">
        <f>SUM(I9+I11)+IF(I17=0,0)+IF(I17=1,E18)+IF(I17=2,E19)+IF(I17=3,E20)+IF(I17=4,E21)+IF(I17=5,E22)+IF(I17=6,E23)+IF(I17=7,E24)+IF(I17=8,E25)</f>
        <v>39</v>
      </c>
      <c r="J13" s="2"/>
      <c r="K13" s="2"/>
      <c r="L13" s="15"/>
      <c r="M13" s="16"/>
      <c r="N13" s="15"/>
      <c r="O13" s="16"/>
      <c r="P13" s="15"/>
      <c r="Q13" s="16"/>
      <c r="R13" s="2"/>
      <c r="S13" s="2"/>
      <c r="T13" s="25"/>
    </row>
    <row r="14" spans="1:20" ht="15.75" thickBot="1">
      <c r="A14" s="3"/>
      <c r="B14" s="23"/>
      <c r="C14" s="23"/>
      <c r="D14" s="23"/>
      <c r="E14" s="23"/>
      <c r="F14" s="23"/>
      <c r="G14" s="23"/>
      <c r="H14" s="23"/>
      <c r="I14" s="2"/>
      <c r="J14" s="2"/>
      <c r="K14" s="56"/>
      <c r="L14" s="44"/>
      <c r="M14" s="45"/>
      <c r="N14" s="46" t="s">
        <v>6</v>
      </c>
      <c r="O14" s="126" t="s">
        <v>124</v>
      </c>
      <c r="P14" s="46" t="s">
        <v>6</v>
      </c>
      <c r="Q14" s="126" t="s">
        <v>124</v>
      </c>
      <c r="R14" s="2"/>
      <c r="S14" s="2"/>
      <c r="T14" s="25"/>
    </row>
    <row r="15" spans="1:20" ht="15">
      <c r="A15" s="3"/>
      <c r="B15" s="105" t="s">
        <v>30</v>
      </c>
      <c r="C15" s="18"/>
      <c r="D15" s="117" t="s">
        <v>54</v>
      </c>
      <c r="E15" s="18"/>
      <c r="F15" s="48"/>
      <c r="G15" s="23"/>
      <c r="H15" s="2"/>
      <c r="I15" s="2"/>
      <c r="J15" s="2"/>
      <c r="K15" s="57"/>
      <c r="L15" s="75" t="s">
        <v>21</v>
      </c>
      <c r="M15" s="76" t="s">
        <v>3</v>
      </c>
      <c r="N15" s="76">
        <v>200</v>
      </c>
      <c r="O15" s="76">
        <v>230</v>
      </c>
      <c r="P15" s="76">
        <v>250</v>
      </c>
      <c r="Q15" s="77">
        <v>280</v>
      </c>
      <c r="R15" s="2"/>
      <c r="S15" s="2"/>
      <c r="T15" s="25"/>
    </row>
    <row r="16" spans="1:20" ht="15">
      <c r="A16" s="3"/>
      <c r="B16" s="50" t="s">
        <v>1</v>
      </c>
      <c r="C16" s="28"/>
      <c r="D16" s="29" t="s">
        <v>53</v>
      </c>
      <c r="E16" s="28"/>
      <c r="F16" s="49"/>
      <c r="G16" s="2"/>
      <c r="H16" s="30"/>
      <c r="I16" s="31" t="s">
        <v>63</v>
      </c>
      <c r="J16" s="30"/>
      <c r="K16" s="57"/>
      <c r="L16" s="7" t="s">
        <v>22</v>
      </c>
      <c r="M16" s="8" t="s">
        <v>3</v>
      </c>
      <c r="N16" s="8">
        <v>290</v>
      </c>
      <c r="O16" s="8">
        <v>350</v>
      </c>
      <c r="P16" s="8">
        <v>360</v>
      </c>
      <c r="Q16" s="9">
        <v>430</v>
      </c>
      <c r="R16" s="2"/>
      <c r="S16" s="2"/>
      <c r="T16" s="25"/>
    </row>
    <row r="17" spans="1:20" ht="21">
      <c r="A17" s="3"/>
      <c r="B17" s="55" t="s">
        <v>31</v>
      </c>
      <c r="C17" s="59" t="s">
        <v>24</v>
      </c>
      <c r="D17" s="60"/>
      <c r="E17" s="59" t="s">
        <v>13</v>
      </c>
      <c r="F17" s="61"/>
      <c r="G17" s="2"/>
      <c r="H17" s="2"/>
      <c r="I17" s="132">
        <v>3</v>
      </c>
      <c r="J17" s="2"/>
      <c r="K17" s="57"/>
      <c r="L17" s="75" t="s">
        <v>23</v>
      </c>
      <c r="M17" s="76" t="s">
        <v>3</v>
      </c>
      <c r="N17" s="76">
        <v>500</v>
      </c>
      <c r="O17" s="76">
        <v>580</v>
      </c>
      <c r="P17" s="76">
        <v>620</v>
      </c>
      <c r="Q17" s="77">
        <v>710</v>
      </c>
      <c r="R17" s="2"/>
      <c r="S17" s="2"/>
      <c r="T17" s="25"/>
    </row>
    <row r="18" spans="1:20" ht="15">
      <c r="A18" s="3"/>
      <c r="B18" s="51">
        <v>1</v>
      </c>
      <c r="C18" s="62" t="s">
        <v>14</v>
      </c>
      <c r="D18" s="63"/>
      <c r="E18" s="64">
        <v>4</v>
      </c>
      <c r="F18" s="61"/>
      <c r="G18" s="2"/>
      <c r="H18" s="2"/>
      <c r="I18" s="2"/>
      <c r="J18" s="2"/>
      <c r="K18" s="57"/>
      <c r="L18" s="7" t="s">
        <v>26</v>
      </c>
      <c r="M18" s="8" t="s">
        <v>3</v>
      </c>
      <c r="N18" s="8">
        <v>820</v>
      </c>
      <c r="O18" s="8">
        <v>930</v>
      </c>
      <c r="P18" s="8">
        <v>1010</v>
      </c>
      <c r="Q18" s="9">
        <v>1140</v>
      </c>
      <c r="R18" s="2"/>
      <c r="S18" s="2"/>
      <c r="T18" s="25"/>
    </row>
    <row r="19" spans="1:20" ht="15">
      <c r="A19" s="3"/>
      <c r="B19" s="52">
        <v>2</v>
      </c>
      <c r="C19" s="65" t="s">
        <v>2</v>
      </c>
      <c r="D19" s="66"/>
      <c r="E19" s="67">
        <v>7</v>
      </c>
      <c r="F19" s="61"/>
      <c r="G19" s="2"/>
      <c r="H19" s="78" t="s">
        <v>11</v>
      </c>
      <c r="I19" s="17">
        <f>(+I13*I6*2.5)+F13</f>
        <v>616.2</v>
      </c>
      <c r="J19" s="2"/>
      <c r="K19" s="57"/>
      <c r="L19" s="40"/>
      <c r="M19" s="41"/>
      <c r="N19" s="42"/>
      <c r="O19" s="41"/>
      <c r="P19" s="41"/>
      <c r="Q19" s="43"/>
      <c r="R19" s="2"/>
      <c r="S19" s="2"/>
      <c r="T19" s="25"/>
    </row>
    <row r="20" spans="1:20" ht="15">
      <c r="A20" s="3"/>
      <c r="B20" s="52">
        <v>3</v>
      </c>
      <c r="C20" s="65" t="s">
        <v>15</v>
      </c>
      <c r="D20" s="66"/>
      <c r="E20" s="67">
        <v>9</v>
      </c>
      <c r="F20" s="61"/>
      <c r="G20" s="2"/>
      <c r="H20" s="79"/>
      <c r="I20" s="2"/>
      <c r="J20" s="2"/>
      <c r="K20" s="57"/>
      <c r="L20" s="75" t="s">
        <v>32</v>
      </c>
      <c r="M20" s="76" t="s">
        <v>4</v>
      </c>
      <c r="N20" s="76">
        <v>200</v>
      </c>
      <c r="O20" s="76">
        <v>230</v>
      </c>
      <c r="P20" s="76">
        <v>250</v>
      </c>
      <c r="Q20" s="77">
        <v>280</v>
      </c>
      <c r="R20" s="2"/>
      <c r="S20" s="2"/>
      <c r="T20" s="25"/>
    </row>
    <row r="21" spans="1:20" ht="15">
      <c r="A21" s="3"/>
      <c r="B21" s="52">
        <v>4</v>
      </c>
      <c r="C21" s="65" t="s">
        <v>16</v>
      </c>
      <c r="D21" s="66"/>
      <c r="E21" s="67">
        <v>14</v>
      </c>
      <c r="F21" s="61"/>
      <c r="G21" s="2"/>
      <c r="H21" s="79"/>
      <c r="I21" s="2"/>
      <c r="J21" s="2"/>
      <c r="K21" s="57"/>
      <c r="L21" s="7" t="s">
        <v>27</v>
      </c>
      <c r="M21" s="8" t="s">
        <v>4</v>
      </c>
      <c r="N21" s="8">
        <v>290</v>
      </c>
      <c r="O21" s="8">
        <v>350</v>
      </c>
      <c r="P21" s="8">
        <v>360</v>
      </c>
      <c r="Q21" s="9">
        <v>430</v>
      </c>
      <c r="R21" s="2"/>
      <c r="S21" s="2"/>
      <c r="T21" s="25"/>
    </row>
    <row r="22" spans="1:20" ht="15">
      <c r="A22" s="3"/>
      <c r="B22" s="52">
        <v>5</v>
      </c>
      <c r="C22" s="65" t="s">
        <v>17</v>
      </c>
      <c r="D22" s="66"/>
      <c r="E22" s="67">
        <v>22</v>
      </c>
      <c r="F22" s="61"/>
      <c r="G22" s="2"/>
      <c r="H22" s="79"/>
      <c r="I22" s="2"/>
      <c r="J22" s="2"/>
      <c r="K22" s="57"/>
      <c r="L22" s="75" t="s">
        <v>28</v>
      </c>
      <c r="M22" s="76" t="s">
        <v>4</v>
      </c>
      <c r="N22" s="76">
        <v>500</v>
      </c>
      <c r="O22" s="76">
        <v>580</v>
      </c>
      <c r="P22" s="76">
        <v>620</v>
      </c>
      <c r="Q22" s="77">
        <v>710</v>
      </c>
      <c r="R22" s="2"/>
      <c r="S22" s="2"/>
      <c r="T22" s="25"/>
    </row>
    <row r="23" spans="1:20" ht="15">
      <c r="A23" s="3"/>
      <c r="B23" s="52">
        <v>6</v>
      </c>
      <c r="C23" s="65" t="s">
        <v>18</v>
      </c>
      <c r="D23" s="66"/>
      <c r="E23" s="67">
        <v>25</v>
      </c>
      <c r="F23" s="68"/>
      <c r="G23" s="2"/>
      <c r="H23" s="80" t="s">
        <v>12</v>
      </c>
      <c r="I23" s="81"/>
      <c r="J23" s="81"/>
      <c r="K23" s="57"/>
      <c r="L23" s="7" t="s">
        <v>29</v>
      </c>
      <c r="M23" s="8" t="s">
        <v>4</v>
      </c>
      <c r="N23" s="8">
        <v>820</v>
      </c>
      <c r="O23" s="8">
        <v>930</v>
      </c>
      <c r="P23" s="8">
        <v>1010</v>
      </c>
      <c r="Q23" s="9">
        <v>1140</v>
      </c>
      <c r="R23" s="2"/>
      <c r="S23" s="2"/>
      <c r="T23" s="25"/>
    </row>
    <row r="24" spans="1:20" ht="15.75" thickBot="1">
      <c r="A24" s="3"/>
      <c r="B24" s="53">
        <v>7</v>
      </c>
      <c r="C24" s="69" t="s">
        <v>20</v>
      </c>
      <c r="D24" s="70"/>
      <c r="E24" s="71">
        <v>27</v>
      </c>
      <c r="F24" s="61"/>
      <c r="G24" s="2"/>
      <c r="H24" s="2"/>
      <c r="I24" s="2"/>
      <c r="J24" s="2"/>
      <c r="K24" s="58"/>
      <c r="L24" s="37"/>
      <c r="M24" s="38"/>
      <c r="N24" s="38"/>
      <c r="O24" s="38"/>
      <c r="P24" s="38"/>
      <c r="Q24" s="39"/>
      <c r="R24" s="2"/>
      <c r="S24" s="2"/>
      <c r="T24" s="25"/>
    </row>
    <row r="25" spans="1:20" ht="15">
      <c r="A25" s="3"/>
      <c r="B25" s="53">
        <v>8</v>
      </c>
      <c r="C25" s="69" t="s">
        <v>19</v>
      </c>
      <c r="D25" s="70"/>
      <c r="E25" s="71">
        <v>14</v>
      </c>
      <c r="F25" s="6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/>
    </row>
    <row r="26" spans="1:20" ht="15" thickBot="1">
      <c r="A26" s="3"/>
      <c r="B26" s="54"/>
      <c r="C26" s="72"/>
      <c r="D26" s="73"/>
      <c r="E26" s="73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</row>
    <row r="27" spans="1:20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/>
    </row>
    <row r="28" spans="1:20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5"/>
    </row>
    <row r="29" spans="1:20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/>
    </row>
    <row r="30" spans="1:20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5"/>
    </row>
    <row r="31" spans="1:20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5"/>
    </row>
    <row r="32" spans="1:2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</row>
    <row r="33" spans="1:20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/>
    </row>
    <row r="34" spans="1:20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/>
    </row>
    <row r="35" spans="1:20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5"/>
    </row>
    <row r="36" spans="1:20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5"/>
    </row>
    <row r="37" spans="1:2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5"/>
    </row>
    <row r="38" spans="1:20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5"/>
    </row>
    <row r="39" spans="1:20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</row>
    <row r="40" spans="1:20" ht="13.5" thickBot="1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3"/>
    </row>
  </sheetData>
  <sheetProtection password="96F4" sheet="1"/>
  <printOptions horizontalCentered="1"/>
  <pageMargins left="0.25" right="0.25" top="0.75" bottom="0.75" header="0.3" footer="0.3"/>
  <pageSetup horizontalDpi="300" verticalDpi="300" orientation="landscape" scale="60" r:id="rId2"/>
  <headerFooter alignWithMargins="0">
    <oddHeader>&amp;C&amp;"Arial,Vet"&amp;18FIKTECH B.V.&amp;14
Verfahrensoptimierung</oddHeader>
    <oddFooter>&amp;C&amp;"Arial,Vet"&amp;14Änderungen vorbehalten
INTERNETSEITE: WWW.FIKTECH.DE
Fiktech B.V. – Goudreinette 15 – NL-6922 AE Duiven
Telefon: +31 - 316 285 264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view="pageLayout" zoomScale="91" zoomScaleSheetLayoutView="107" zoomScalePageLayoutView="91" workbookViewId="0" topLeftCell="A1">
      <selection activeCell="M4" sqref="M4"/>
    </sheetView>
  </sheetViews>
  <sheetFormatPr defaultColWidth="9.140625" defaultRowHeight="12.75"/>
  <cols>
    <col min="2" max="2" width="11.421875" style="0" customWidth="1"/>
    <col min="3" max="3" width="18.00390625" style="0" customWidth="1"/>
    <col min="5" max="5" width="15.8515625" style="0" customWidth="1"/>
    <col min="6" max="6" width="10.00390625" style="0" customWidth="1"/>
    <col min="8" max="8" width="16.28125" style="0" customWidth="1"/>
    <col min="11" max="11" width="1.57421875" style="0" customWidth="1"/>
    <col min="12" max="12" width="22.28125" style="0" customWidth="1"/>
    <col min="15" max="15" width="11.7109375" style="0" customWidth="1"/>
    <col min="17" max="17" width="12.140625" style="0" customWidth="1"/>
    <col min="18" max="18" width="9.140625" style="0" hidden="1" customWidth="1"/>
    <col min="19" max="19" width="11.421875" style="0" customWidth="1"/>
    <col min="20" max="20" width="3.421875" style="0" customWidth="1"/>
  </cols>
  <sheetData>
    <row r="1" spans="1:20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3.5" thickBo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" thickBot="1">
      <c r="A3" s="3"/>
      <c r="B3" s="23"/>
      <c r="C3" s="82"/>
      <c r="D3" s="83"/>
      <c r="E3" s="83"/>
      <c r="F3" s="85" t="s">
        <v>41</v>
      </c>
      <c r="G3" s="83"/>
      <c r="H3" s="83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5"/>
    </row>
    <row r="4" spans="1:20" ht="21" thickBot="1">
      <c r="A4" s="3"/>
      <c r="B4" s="23"/>
      <c r="C4" s="23"/>
      <c r="D4" s="23"/>
      <c r="E4" s="23"/>
      <c r="F4" s="23"/>
      <c r="G4" s="23"/>
      <c r="H4" s="26"/>
      <c r="I4" s="23"/>
      <c r="J4" s="106"/>
      <c r="K4" s="2"/>
      <c r="L4" s="107"/>
      <c r="M4" s="135" t="s">
        <v>126</v>
      </c>
      <c r="N4" s="97" t="s">
        <v>46</v>
      </c>
      <c r="O4" s="93"/>
      <c r="P4" s="88"/>
      <c r="Q4" s="89"/>
      <c r="R4" s="2"/>
      <c r="S4" s="2"/>
      <c r="T4" s="25"/>
    </row>
    <row r="5" spans="1:20" ht="15.75" thickBot="1">
      <c r="A5" s="3"/>
      <c r="B5" s="23"/>
      <c r="C5" s="114" t="s">
        <v>42</v>
      </c>
      <c r="D5" s="127">
        <v>160</v>
      </c>
      <c r="E5" s="27"/>
      <c r="F5" s="27"/>
      <c r="G5" s="27"/>
      <c r="H5" s="27"/>
      <c r="I5" s="27"/>
      <c r="J5" s="2"/>
      <c r="K5" s="2"/>
      <c r="L5" s="94"/>
      <c r="M5" s="108"/>
      <c r="N5" s="97" t="s">
        <v>96</v>
      </c>
      <c r="O5" s="95"/>
      <c r="P5" s="36"/>
      <c r="Q5" s="90"/>
      <c r="R5" s="2"/>
      <c r="S5" s="2"/>
      <c r="T5" s="25"/>
    </row>
    <row r="6" spans="1:20" ht="21" thickBot="1">
      <c r="A6" s="3"/>
      <c r="B6" s="2"/>
      <c r="C6" s="115" t="s">
        <v>43</v>
      </c>
      <c r="D6" s="128">
        <v>100</v>
      </c>
      <c r="E6" s="86"/>
      <c r="F6" s="101"/>
      <c r="G6" s="101"/>
      <c r="H6" s="102" t="s">
        <v>45</v>
      </c>
      <c r="I6" s="87">
        <f>((D5*D6+D5*D7+D6*D7)*2/10000)</f>
        <v>6.32</v>
      </c>
      <c r="J6" s="2"/>
      <c r="K6" s="2"/>
      <c r="L6" s="100"/>
      <c r="M6" s="109"/>
      <c r="N6" s="118" t="s">
        <v>94</v>
      </c>
      <c r="O6" s="96"/>
      <c r="P6" s="91"/>
      <c r="Q6" s="92"/>
      <c r="R6" s="2"/>
      <c r="S6" s="2"/>
      <c r="T6" s="25"/>
    </row>
    <row r="7" spans="1:20" ht="15.75" thickBot="1">
      <c r="A7" s="3"/>
      <c r="B7" s="23"/>
      <c r="C7" s="116" t="s">
        <v>44</v>
      </c>
      <c r="D7" s="129">
        <v>60</v>
      </c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5"/>
    </row>
    <row r="8" spans="1:20" ht="14.25" thickBot="1">
      <c r="A8" s="3"/>
      <c r="B8" s="23"/>
      <c r="C8" s="27"/>
      <c r="D8" s="27"/>
      <c r="E8" s="27"/>
      <c r="F8" s="27"/>
      <c r="G8" s="27"/>
      <c r="H8" s="2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5"/>
    </row>
    <row r="9" spans="1:20" ht="42" thickBot="1">
      <c r="A9" s="3"/>
      <c r="B9" s="23"/>
      <c r="C9" s="110" t="s">
        <v>47</v>
      </c>
      <c r="D9" s="130">
        <v>55</v>
      </c>
      <c r="E9" s="111" t="s">
        <v>48</v>
      </c>
      <c r="F9" s="131">
        <v>30</v>
      </c>
      <c r="G9" s="27"/>
      <c r="H9" s="86" t="s">
        <v>0</v>
      </c>
      <c r="I9" s="112">
        <f>IF(D9-F9&gt;0,D9-F9,0)</f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5"/>
    </row>
    <row r="10" spans="1:20" ht="15.75" thickBot="1">
      <c r="A10" s="3"/>
      <c r="B10" s="23"/>
      <c r="C10" s="27"/>
      <c r="D10" s="27"/>
      <c r="E10" s="27"/>
      <c r="F10" s="27"/>
      <c r="G10" s="27"/>
      <c r="H10" s="27"/>
      <c r="I10" s="27"/>
      <c r="J10" s="2"/>
      <c r="K10" s="2"/>
      <c r="L10" s="34"/>
      <c r="M10" s="4"/>
      <c r="N10" s="6" t="s">
        <v>79</v>
      </c>
      <c r="O10" s="4"/>
      <c r="P10" s="5"/>
      <c r="Q10" s="35"/>
      <c r="R10" s="2"/>
      <c r="S10" s="2"/>
      <c r="T10" s="25"/>
    </row>
    <row r="11" spans="1:20" ht="55.5" thickBot="1">
      <c r="A11" s="3"/>
      <c r="B11" s="23"/>
      <c r="C11" s="110" t="s">
        <v>50</v>
      </c>
      <c r="D11" s="130">
        <v>35</v>
      </c>
      <c r="E11" s="111" t="s">
        <v>49</v>
      </c>
      <c r="F11" s="131">
        <v>40</v>
      </c>
      <c r="G11" s="27"/>
      <c r="H11" s="86" t="s">
        <v>0</v>
      </c>
      <c r="I11" s="112">
        <f>IF(F11-D11&gt;0,F11-D11,0)</f>
        <v>5</v>
      </c>
      <c r="J11" s="2"/>
      <c r="K11" s="2"/>
      <c r="L11" s="10"/>
      <c r="M11" s="11"/>
      <c r="N11" s="120" t="s">
        <v>82</v>
      </c>
      <c r="O11" s="11"/>
      <c r="P11" s="10"/>
      <c r="Q11" s="11"/>
      <c r="R11" s="2"/>
      <c r="S11" s="2"/>
      <c r="T11" s="25"/>
    </row>
    <row r="12" spans="1:20" ht="21" thickBot="1">
      <c r="A12" s="3"/>
      <c r="B12" s="103"/>
      <c r="C12" s="19"/>
      <c r="D12" s="19"/>
      <c r="E12" s="19" t="s">
        <v>57</v>
      </c>
      <c r="F12" s="19"/>
      <c r="G12" s="19"/>
      <c r="H12" s="19"/>
      <c r="I12" s="19"/>
      <c r="J12" s="104"/>
      <c r="K12" s="2"/>
      <c r="L12" s="119" t="s">
        <v>80</v>
      </c>
      <c r="M12" s="13"/>
      <c r="N12" s="119" t="s">
        <v>85</v>
      </c>
      <c r="O12" s="14"/>
      <c r="P12" s="119" t="s">
        <v>86</v>
      </c>
      <c r="Q12" s="11"/>
      <c r="R12" s="2"/>
      <c r="S12" s="2"/>
      <c r="T12" s="25"/>
    </row>
    <row r="13" spans="1:20" ht="42" thickBot="1">
      <c r="A13" s="3"/>
      <c r="B13" s="23"/>
      <c r="C13" s="110" t="s">
        <v>59</v>
      </c>
      <c r="D13" s="133">
        <v>0</v>
      </c>
      <c r="E13" s="111" t="s">
        <v>60</v>
      </c>
      <c r="F13" s="112">
        <f>+D13</f>
        <v>0</v>
      </c>
      <c r="G13" s="27"/>
      <c r="H13" s="113" t="s">
        <v>61</v>
      </c>
      <c r="I13" s="112">
        <f>SUM(I9+I11)+IF(I17=0,0)+IF(I17=1,E18)+IF(I17=2,E19)+IF(I17=3,E20)+IF(I17=4,E21)+IF(I17=5,E22)+IF(I17=6,E23)+IF(I17=7,E24)+IF(I17=8,E25)</f>
        <v>39</v>
      </c>
      <c r="J13" s="2"/>
      <c r="K13" s="2"/>
      <c r="L13" s="15"/>
      <c r="M13" s="16"/>
      <c r="N13" s="15"/>
      <c r="O13" s="16"/>
      <c r="P13" s="15"/>
      <c r="Q13" s="16"/>
      <c r="R13" s="2"/>
      <c r="S13" s="2"/>
      <c r="T13" s="25"/>
    </row>
    <row r="14" spans="1:20" ht="15.75" thickBot="1">
      <c r="A14" s="3"/>
      <c r="B14" s="23"/>
      <c r="C14" s="23"/>
      <c r="D14" s="23"/>
      <c r="E14" s="23"/>
      <c r="F14" s="23"/>
      <c r="G14" s="23"/>
      <c r="H14" s="23"/>
      <c r="I14" s="2"/>
      <c r="J14" s="2"/>
      <c r="K14" s="56"/>
      <c r="L14" s="44"/>
      <c r="M14" s="45"/>
      <c r="N14" s="46" t="s">
        <v>6</v>
      </c>
      <c r="O14" s="47" t="s">
        <v>5</v>
      </c>
      <c r="P14" s="46" t="s">
        <v>6</v>
      </c>
      <c r="Q14" s="47" t="s">
        <v>5</v>
      </c>
      <c r="R14" s="2"/>
      <c r="S14" s="2"/>
      <c r="T14" s="25"/>
    </row>
    <row r="15" spans="1:20" ht="15">
      <c r="A15" s="3"/>
      <c r="B15" s="105" t="s">
        <v>65</v>
      </c>
      <c r="C15" s="18"/>
      <c r="D15" s="117" t="s">
        <v>55</v>
      </c>
      <c r="E15" s="18"/>
      <c r="F15" s="48"/>
      <c r="G15" s="23"/>
      <c r="H15" s="2"/>
      <c r="I15" s="2"/>
      <c r="J15" s="2"/>
      <c r="K15" s="57"/>
      <c r="L15" s="75" t="s">
        <v>21</v>
      </c>
      <c r="M15" s="76" t="s">
        <v>3</v>
      </c>
      <c r="N15" s="76">
        <v>200</v>
      </c>
      <c r="O15" s="76">
        <v>230</v>
      </c>
      <c r="P15" s="76">
        <v>250</v>
      </c>
      <c r="Q15" s="77">
        <v>280</v>
      </c>
      <c r="R15" s="2"/>
      <c r="S15" s="2"/>
      <c r="T15" s="25"/>
    </row>
    <row r="16" spans="1:20" ht="15">
      <c r="A16" s="3"/>
      <c r="B16" s="50" t="s">
        <v>64</v>
      </c>
      <c r="C16" s="28"/>
      <c r="D16" s="29" t="s">
        <v>56</v>
      </c>
      <c r="E16" s="28"/>
      <c r="F16" s="49"/>
      <c r="G16" s="2"/>
      <c r="H16" s="30"/>
      <c r="I16" s="31" t="s">
        <v>66</v>
      </c>
      <c r="J16" s="30"/>
      <c r="K16" s="57"/>
      <c r="L16" s="7" t="s">
        <v>22</v>
      </c>
      <c r="M16" s="8" t="s">
        <v>3</v>
      </c>
      <c r="N16" s="8">
        <v>290</v>
      </c>
      <c r="O16" s="8">
        <v>350</v>
      </c>
      <c r="P16" s="8">
        <v>360</v>
      </c>
      <c r="Q16" s="9">
        <v>430</v>
      </c>
      <c r="R16" s="2"/>
      <c r="S16" s="2"/>
      <c r="T16" s="25"/>
    </row>
    <row r="17" spans="1:20" ht="21">
      <c r="A17" s="3"/>
      <c r="B17" s="55" t="s">
        <v>31</v>
      </c>
      <c r="C17" s="59" t="s">
        <v>67</v>
      </c>
      <c r="D17" s="60"/>
      <c r="E17" s="59" t="s">
        <v>68</v>
      </c>
      <c r="F17" s="61"/>
      <c r="G17" s="2"/>
      <c r="H17" s="2"/>
      <c r="I17" s="132">
        <v>3</v>
      </c>
      <c r="J17" s="2"/>
      <c r="K17" s="57"/>
      <c r="L17" s="75" t="s">
        <v>23</v>
      </c>
      <c r="M17" s="76" t="s">
        <v>3</v>
      </c>
      <c r="N17" s="76">
        <v>500</v>
      </c>
      <c r="O17" s="76">
        <v>580</v>
      </c>
      <c r="P17" s="76">
        <v>620</v>
      </c>
      <c r="Q17" s="77">
        <v>710</v>
      </c>
      <c r="R17" s="2"/>
      <c r="S17" s="2"/>
      <c r="T17" s="25"/>
    </row>
    <row r="18" spans="1:20" ht="15">
      <c r="A18" s="3"/>
      <c r="B18" s="51">
        <v>1</v>
      </c>
      <c r="C18" s="62" t="s">
        <v>69</v>
      </c>
      <c r="D18" s="63"/>
      <c r="E18" s="64">
        <v>4</v>
      </c>
      <c r="F18" s="61"/>
      <c r="G18" s="2"/>
      <c r="H18" s="2"/>
      <c r="I18" s="2"/>
      <c r="J18" s="2"/>
      <c r="K18" s="57"/>
      <c r="L18" s="7" t="s">
        <v>26</v>
      </c>
      <c r="M18" s="8" t="s">
        <v>3</v>
      </c>
      <c r="N18" s="8">
        <v>820</v>
      </c>
      <c r="O18" s="8">
        <v>930</v>
      </c>
      <c r="P18" s="8">
        <v>1010</v>
      </c>
      <c r="Q18" s="9">
        <v>1140</v>
      </c>
      <c r="R18" s="2"/>
      <c r="S18" s="2"/>
      <c r="T18" s="25"/>
    </row>
    <row r="19" spans="1:20" ht="15">
      <c r="A19" s="3"/>
      <c r="B19" s="52">
        <v>2</v>
      </c>
      <c r="C19" s="65" t="s">
        <v>70</v>
      </c>
      <c r="D19" s="66"/>
      <c r="E19" s="67">
        <v>7</v>
      </c>
      <c r="F19" s="61"/>
      <c r="G19" s="2"/>
      <c r="H19" s="78" t="s">
        <v>77</v>
      </c>
      <c r="I19" s="17">
        <f>(+I13*I6*2.5)+F13</f>
        <v>616.2</v>
      </c>
      <c r="J19" s="2"/>
      <c r="K19" s="57"/>
      <c r="L19" s="40"/>
      <c r="M19" s="41"/>
      <c r="N19" s="42"/>
      <c r="O19" s="41"/>
      <c r="P19" s="41"/>
      <c r="Q19" s="43"/>
      <c r="R19" s="2"/>
      <c r="S19" s="2"/>
      <c r="T19" s="25"/>
    </row>
    <row r="20" spans="1:20" ht="15">
      <c r="A20" s="3"/>
      <c r="B20" s="52">
        <v>3</v>
      </c>
      <c r="C20" s="65" t="s">
        <v>71</v>
      </c>
      <c r="D20" s="66"/>
      <c r="E20" s="67">
        <v>9</v>
      </c>
      <c r="F20" s="61"/>
      <c r="G20" s="2"/>
      <c r="H20" s="79"/>
      <c r="I20" s="2"/>
      <c r="J20" s="2"/>
      <c r="K20" s="57"/>
      <c r="L20" s="75" t="s">
        <v>32</v>
      </c>
      <c r="M20" s="76" t="s">
        <v>4</v>
      </c>
      <c r="N20" s="76">
        <v>200</v>
      </c>
      <c r="O20" s="76">
        <v>230</v>
      </c>
      <c r="P20" s="76">
        <v>250</v>
      </c>
      <c r="Q20" s="77">
        <v>280</v>
      </c>
      <c r="R20" s="2"/>
      <c r="S20" s="2"/>
      <c r="T20" s="25"/>
    </row>
    <row r="21" spans="1:20" ht="15">
      <c r="A21" s="3"/>
      <c r="B21" s="52">
        <v>4</v>
      </c>
      <c r="C21" s="65" t="s">
        <v>72</v>
      </c>
      <c r="D21" s="66"/>
      <c r="E21" s="67">
        <v>14</v>
      </c>
      <c r="F21" s="61"/>
      <c r="G21" s="2"/>
      <c r="H21" s="79"/>
      <c r="I21" s="2"/>
      <c r="J21" s="2"/>
      <c r="K21" s="57"/>
      <c r="L21" s="7" t="s">
        <v>27</v>
      </c>
      <c r="M21" s="8" t="s">
        <v>4</v>
      </c>
      <c r="N21" s="8">
        <v>290</v>
      </c>
      <c r="O21" s="8">
        <v>350</v>
      </c>
      <c r="P21" s="8">
        <v>360</v>
      </c>
      <c r="Q21" s="9">
        <v>430</v>
      </c>
      <c r="R21" s="2"/>
      <c r="S21" s="2"/>
      <c r="T21" s="25"/>
    </row>
    <row r="22" spans="1:20" ht="15">
      <c r="A22" s="3"/>
      <c r="B22" s="52">
        <v>5</v>
      </c>
      <c r="C22" s="65" t="s">
        <v>73</v>
      </c>
      <c r="D22" s="66"/>
      <c r="E22" s="67">
        <v>22</v>
      </c>
      <c r="F22" s="61"/>
      <c r="G22" s="2"/>
      <c r="H22" s="79"/>
      <c r="I22" s="2"/>
      <c r="J22" s="2"/>
      <c r="K22" s="57"/>
      <c r="L22" s="75" t="s">
        <v>28</v>
      </c>
      <c r="M22" s="76" t="s">
        <v>4</v>
      </c>
      <c r="N22" s="76">
        <v>500</v>
      </c>
      <c r="O22" s="76">
        <v>580</v>
      </c>
      <c r="P22" s="76">
        <v>620</v>
      </c>
      <c r="Q22" s="77">
        <v>710</v>
      </c>
      <c r="R22" s="2"/>
      <c r="S22" s="2"/>
      <c r="T22" s="25"/>
    </row>
    <row r="23" spans="1:20" ht="15">
      <c r="A23" s="3"/>
      <c r="B23" s="52">
        <v>6</v>
      </c>
      <c r="C23" s="65" t="s">
        <v>74</v>
      </c>
      <c r="D23" s="66"/>
      <c r="E23" s="67">
        <v>25</v>
      </c>
      <c r="F23" s="68"/>
      <c r="G23" s="2"/>
      <c r="H23" s="80" t="s">
        <v>78</v>
      </c>
      <c r="I23" s="81"/>
      <c r="J23" s="81"/>
      <c r="K23" s="57"/>
      <c r="L23" s="7" t="s">
        <v>29</v>
      </c>
      <c r="M23" s="8" t="s">
        <v>4</v>
      </c>
      <c r="N23" s="8">
        <v>820</v>
      </c>
      <c r="O23" s="8">
        <v>930</v>
      </c>
      <c r="P23" s="8">
        <v>1010</v>
      </c>
      <c r="Q23" s="9">
        <v>1140</v>
      </c>
      <c r="R23" s="2"/>
      <c r="S23" s="2"/>
      <c r="T23" s="25"/>
    </row>
    <row r="24" spans="1:20" ht="15.75" thickBot="1">
      <c r="A24" s="3"/>
      <c r="B24" s="53">
        <v>7</v>
      </c>
      <c r="C24" s="69" t="s">
        <v>75</v>
      </c>
      <c r="D24" s="70"/>
      <c r="E24" s="71">
        <v>27</v>
      </c>
      <c r="F24" s="61"/>
      <c r="G24" s="2"/>
      <c r="H24" s="2"/>
      <c r="I24" s="2"/>
      <c r="J24" s="2"/>
      <c r="K24" s="58"/>
      <c r="L24" s="37"/>
      <c r="M24" s="38"/>
      <c r="N24" s="38"/>
      <c r="O24" s="38"/>
      <c r="P24" s="38"/>
      <c r="Q24" s="39"/>
      <c r="R24" s="2"/>
      <c r="S24" s="2"/>
      <c r="T24" s="25"/>
    </row>
    <row r="25" spans="1:20" ht="15">
      <c r="A25" s="3"/>
      <c r="B25" s="53">
        <v>8</v>
      </c>
      <c r="C25" s="69" t="s">
        <v>76</v>
      </c>
      <c r="D25" s="70"/>
      <c r="E25" s="71">
        <v>14</v>
      </c>
      <c r="F25" s="6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/>
    </row>
    <row r="26" spans="1:20" ht="15" thickBot="1">
      <c r="A26" s="3"/>
      <c r="B26" s="54"/>
      <c r="C26" s="72"/>
      <c r="D26" s="73"/>
      <c r="E26" s="73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</row>
    <row r="27" spans="1:20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/>
    </row>
    <row r="28" spans="1:20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5"/>
    </row>
    <row r="29" spans="1:20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/>
    </row>
    <row r="30" spans="1:20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5"/>
    </row>
    <row r="31" spans="1:20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5"/>
    </row>
    <row r="32" spans="1:2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</row>
    <row r="33" spans="1:20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/>
    </row>
    <row r="34" spans="1:20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/>
    </row>
    <row r="35" spans="1:20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5"/>
    </row>
    <row r="36" spans="1:20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5"/>
    </row>
    <row r="37" spans="1:2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5"/>
    </row>
    <row r="38" spans="1:20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5"/>
    </row>
    <row r="39" spans="1:20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</row>
    <row r="40" spans="1:20" ht="13.5" thickBot="1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3"/>
    </row>
  </sheetData>
  <sheetProtection password="96F4" sheet="1"/>
  <printOptions horizontalCentered="1"/>
  <pageMargins left="0.25" right="0.25" top="0.75" bottom="0.75" header="0.3" footer="0.3"/>
  <pageSetup horizontalDpi="300" verticalDpi="300" orientation="landscape" scale="60" r:id="rId2"/>
  <headerFooter alignWithMargins="0">
    <oddHeader>&amp;C&amp;"Arial,Vet"&amp;18FIKTECH B.V.&amp;14
Production Optimization</oddHeader>
    <oddFooter>&amp;C&amp;"Arial,Vet"&amp;14Subject to change
WEBPAGE: WWW.FIKTECH.NL
Fiktech B.V. – Goudreinette 15 – NL-6922 AE Duiven
Telefoon: +31 - 316 285 264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view="pageLayout" zoomScale="95" zoomScaleSheetLayoutView="107" zoomScalePageLayoutView="95" workbookViewId="0" topLeftCell="A1">
      <selection activeCell="C18" sqref="C18"/>
    </sheetView>
  </sheetViews>
  <sheetFormatPr defaultColWidth="9.140625" defaultRowHeight="12.75"/>
  <cols>
    <col min="2" max="2" width="11.421875" style="0" customWidth="1"/>
    <col min="3" max="3" width="18.00390625" style="0" customWidth="1"/>
    <col min="5" max="5" width="15.8515625" style="0" customWidth="1"/>
    <col min="6" max="6" width="10.00390625" style="0" customWidth="1"/>
    <col min="8" max="8" width="16.28125" style="0" customWidth="1"/>
    <col min="9" max="9" width="8.8515625" style="0" customWidth="1"/>
    <col min="11" max="11" width="1.57421875" style="0" customWidth="1"/>
    <col min="12" max="12" width="22.28125" style="0" customWidth="1"/>
    <col min="15" max="15" width="11.7109375" style="0" customWidth="1"/>
    <col min="17" max="17" width="12.140625" style="0" customWidth="1"/>
    <col min="18" max="18" width="9.140625" style="0" hidden="1" customWidth="1"/>
    <col min="19" max="19" width="11.421875" style="0" customWidth="1"/>
    <col min="20" max="20" width="3.421875" style="0" customWidth="1"/>
  </cols>
  <sheetData>
    <row r="1" spans="1:20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3.5" thickBo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" thickBot="1">
      <c r="A3" s="3"/>
      <c r="B3" s="23"/>
      <c r="C3" s="82"/>
      <c r="D3" s="83"/>
      <c r="E3" s="83"/>
      <c r="F3" s="85" t="s">
        <v>87</v>
      </c>
      <c r="G3" s="83"/>
      <c r="H3" s="83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5"/>
    </row>
    <row r="4" spans="1:20" ht="21" thickBot="1">
      <c r="A4" s="3"/>
      <c r="B4" s="23"/>
      <c r="C4" s="23"/>
      <c r="D4" s="23"/>
      <c r="E4" s="23"/>
      <c r="F4" s="23"/>
      <c r="G4" s="23"/>
      <c r="H4" s="26"/>
      <c r="I4" s="23"/>
      <c r="J4" s="106"/>
      <c r="K4" s="2"/>
      <c r="L4" s="134" t="s">
        <v>125</v>
      </c>
      <c r="M4" s="93"/>
      <c r="N4" s="97"/>
      <c r="O4" s="93"/>
      <c r="P4" s="88"/>
      <c r="Q4" s="89"/>
      <c r="R4" s="2"/>
      <c r="S4" s="2"/>
      <c r="T4" s="25"/>
    </row>
    <row r="5" spans="1:20" ht="15.75" thickBot="1">
      <c r="A5" s="3"/>
      <c r="B5" s="23"/>
      <c r="C5" s="114" t="s">
        <v>89</v>
      </c>
      <c r="D5" s="127">
        <v>160</v>
      </c>
      <c r="E5" s="27"/>
      <c r="F5" s="27"/>
      <c r="G5" s="27"/>
      <c r="H5" s="27"/>
      <c r="I5" s="27"/>
      <c r="J5" s="2"/>
      <c r="K5" s="2"/>
      <c r="L5" s="94" t="s">
        <v>95</v>
      </c>
      <c r="M5" s="108"/>
      <c r="N5" s="98"/>
      <c r="O5" s="95"/>
      <c r="P5" s="36"/>
      <c r="Q5" s="90"/>
      <c r="R5" s="2"/>
      <c r="S5" s="2"/>
      <c r="T5" s="25"/>
    </row>
    <row r="6" spans="1:20" ht="21" thickBot="1">
      <c r="A6" s="3"/>
      <c r="B6" s="2"/>
      <c r="C6" s="115" t="s">
        <v>90</v>
      </c>
      <c r="D6" s="128">
        <v>100</v>
      </c>
      <c r="E6" s="86"/>
      <c r="F6" s="101"/>
      <c r="G6" s="101"/>
      <c r="H6" s="102" t="s">
        <v>92</v>
      </c>
      <c r="I6" s="87">
        <f>((D5*D6+D5*D7+D6*D7)*2/10000)</f>
        <v>6.32</v>
      </c>
      <c r="J6" s="2"/>
      <c r="K6" s="2"/>
      <c r="L6" s="100"/>
      <c r="M6" s="109"/>
      <c r="N6" s="118" t="s">
        <v>93</v>
      </c>
      <c r="O6" s="96"/>
      <c r="P6" s="91"/>
      <c r="Q6" s="92"/>
      <c r="R6" s="2"/>
      <c r="S6" s="2"/>
      <c r="T6" s="25"/>
    </row>
    <row r="7" spans="1:20" ht="15.75" thickBot="1">
      <c r="A7" s="3"/>
      <c r="B7" s="23"/>
      <c r="C7" s="116" t="s">
        <v>91</v>
      </c>
      <c r="D7" s="129">
        <v>60</v>
      </c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5"/>
    </row>
    <row r="8" spans="1:20" ht="14.25" thickBot="1">
      <c r="A8" s="3"/>
      <c r="B8" s="23"/>
      <c r="C8" s="27"/>
      <c r="D8" s="27"/>
      <c r="E8" s="27"/>
      <c r="F8" s="27"/>
      <c r="G8" s="27"/>
      <c r="H8" s="2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5"/>
    </row>
    <row r="9" spans="1:20" ht="55.5" thickBot="1">
      <c r="A9" s="3"/>
      <c r="B9" s="23"/>
      <c r="C9" s="110" t="s">
        <v>99</v>
      </c>
      <c r="D9" s="130">
        <v>55</v>
      </c>
      <c r="E9" s="111" t="s">
        <v>98</v>
      </c>
      <c r="F9" s="131">
        <v>30</v>
      </c>
      <c r="G9" s="27"/>
      <c r="H9" s="86" t="s">
        <v>0</v>
      </c>
      <c r="I9" s="112">
        <f>IF(D9-F9&gt;0,D9-F9,0)</f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5"/>
    </row>
    <row r="10" spans="1:20" ht="15.75" thickBot="1">
      <c r="A10" s="3"/>
      <c r="B10" s="23"/>
      <c r="C10" s="27"/>
      <c r="D10" s="27"/>
      <c r="E10" s="27"/>
      <c r="F10" s="27"/>
      <c r="G10" s="27"/>
      <c r="H10" s="27"/>
      <c r="I10" s="27"/>
      <c r="J10" s="2"/>
      <c r="K10" s="2"/>
      <c r="L10" s="34"/>
      <c r="M10" s="4"/>
      <c r="N10" s="6" t="s">
        <v>119</v>
      </c>
      <c r="O10" s="4"/>
      <c r="P10" s="5"/>
      <c r="Q10" s="35"/>
      <c r="R10" s="2"/>
      <c r="S10" s="2"/>
      <c r="T10" s="25"/>
    </row>
    <row r="11" spans="1:20" ht="55.5" thickBot="1">
      <c r="A11" s="3"/>
      <c r="B11" s="23"/>
      <c r="C11" s="110" t="s">
        <v>100</v>
      </c>
      <c r="D11" s="130">
        <v>35</v>
      </c>
      <c r="E11" s="111" t="s">
        <v>101</v>
      </c>
      <c r="F11" s="131">
        <v>40</v>
      </c>
      <c r="G11" s="27"/>
      <c r="H11" s="86" t="s">
        <v>0</v>
      </c>
      <c r="I11" s="112">
        <f>IF(F11-D11&gt;0,F11-D11,0)</f>
        <v>5</v>
      </c>
      <c r="J11" s="2"/>
      <c r="K11" s="2"/>
      <c r="L11" s="10"/>
      <c r="M11" s="11"/>
      <c r="N11" s="120" t="s">
        <v>120</v>
      </c>
      <c r="O11" s="11"/>
      <c r="P11" s="10"/>
      <c r="Q11" s="11"/>
      <c r="R11" s="2"/>
      <c r="S11" s="2"/>
      <c r="T11" s="25"/>
    </row>
    <row r="12" spans="1:20" ht="21" thickBot="1">
      <c r="A12" s="3"/>
      <c r="B12" s="103"/>
      <c r="C12" s="19"/>
      <c r="D12" s="19"/>
      <c r="E12" s="19" t="s">
        <v>102</v>
      </c>
      <c r="F12" s="19"/>
      <c r="G12" s="19"/>
      <c r="H12" s="19"/>
      <c r="I12" s="19"/>
      <c r="J12" s="104"/>
      <c r="K12" s="2"/>
      <c r="L12" s="119" t="s">
        <v>121</v>
      </c>
      <c r="M12" s="13"/>
      <c r="N12" s="119" t="s">
        <v>122</v>
      </c>
      <c r="O12" s="14"/>
      <c r="P12" s="119" t="s">
        <v>123</v>
      </c>
      <c r="Q12" s="11"/>
      <c r="R12" s="2"/>
      <c r="S12" s="2"/>
      <c r="T12" s="25"/>
    </row>
    <row r="13" spans="1:20" ht="55.5" thickBot="1">
      <c r="A13" s="3"/>
      <c r="B13" s="23"/>
      <c r="C13" s="110" t="s">
        <v>103</v>
      </c>
      <c r="D13" s="133">
        <v>0</v>
      </c>
      <c r="E13" s="111" t="s">
        <v>104</v>
      </c>
      <c r="F13" s="112">
        <f>+D13</f>
        <v>0</v>
      </c>
      <c r="G13" s="27"/>
      <c r="H13" s="113" t="s">
        <v>61</v>
      </c>
      <c r="I13" s="112">
        <f>SUM(I9+I11)+IF(I17=0,0)+IF(I17=1,E18)+IF(I17=2,E19)+IF(I17=3,E20)+IF(I17=4,E21)+IF(I17=5,E22)+IF(I17=6,E23)+IF(I17=7,E24)+IF(I17=8,E25)</f>
        <v>37</v>
      </c>
      <c r="J13" s="2"/>
      <c r="K13" s="2"/>
      <c r="L13" s="15"/>
      <c r="M13" s="16"/>
      <c r="N13" s="15"/>
      <c r="O13" s="16"/>
      <c r="P13" s="15"/>
      <c r="Q13" s="16"/>
      <c r="R13" s="2"/>
      <c r="S13" s="2"/>
      <c r="T13" s="25"/>
    </row>
    <row r="14" spans="1:20" ht="15.75" thickBot="1">
      <c r="A14" s="3"/>
      <c r="B14" s="23"/>
      <c r="C14" s="23"/>
      <c r="D14" s="23"/>
      <c r="E14" s="23"/>
      <c r="F14" s="23"/>
      <c r="G14" s="23"/>
      <c r="H14" s="23"/>
      <c r="I14" s="2"/>
      <c r="J14" s="2"/>
      <c r="K14" s="56"/>
      <c r="L14" s="44"/>
      <c r="M14" s="45"/>
      <c r="N14" s="46" t="s">
        <v>6</v>
      </c>
      <c r="O14" s="47" t="s">
        <v>5</v>
      </c>
      <c r="P14" s="46" t="s">
        <v>6</v>
      </c>
      <c r="Q14" s="47" t="s">
        <v>5</v>
      </c>
      <c r="R14" s="2"/>
      <c r="S14" s="2"/>
      <c r="T14" s="25"/>
    </row>
    <row r="15" spans="1:20" ht="15">
      <c r="A15" s="3"/>
      <c r="B15" s="105" t="s">
        <v>105</v>
      </c>
      <c r="C15" s="18"/>
      <c r="D15" s="117" t="s">
        <v>107</v>
      </c>
      <c r="E15" s="18"/>
      <c r="F15" s="48"/>
      <c r="G15" s="23"/>
      <c r="H15" s="2"/>
      <c r="I15" s="2"/>
      <c r="J15" s="2"/>
      <c r="K15" s="57"/>
      <c r="L15" s="75" t="s">
        <v>21</v>
      </c>
      <c r="M15" s="76" t="s">
        <v>3</v>
      </c>
      <c r="N15" s="76">
        <v>200</v>
      </c>
      <c r="O15" s="76">
        <v>230</v>
      </c>
      <c r="P15" s="76">
        <v>250</v>
      </c>
      <c r="Q15" s="77">
        <v>280</v>
      </c>
      <c r="R15" s="2"/>
      <c r="S15" s="2"/>
      <c r="T15" s="25"/>
    </row>
    <row r="16" spans="1:20" ht="15">
      <c r="A16" s="3"/>
      <c r="B16" s="50" t="s">
        <v>106</v>
      </c>
      <c r="C16" s="28"/>
      <c r="D16" s="121" t="s">
        <v>108</v>
      </c>
      <c r="E16" s="28"/>
      <c r="F16" s="49"/>
      <c r="G16" s="2"/>
      <c r="H16" s="30"/>
      <c r="I16" s="31" t="s">
        <v>66</v>
      </c>
      <c r="J16" s="30"/>
      <c r="K16" s="57"/>
      <c r="L16" s="7" t="s">
        <v>22</v>
      </c>
      <c r="M16" s="8" t="s">
        <v>3</v>
      </c>
      <c r="N16" s="8">
        <v>290</v>
      </c>
      <c r="O16" s="8">
        <v>350</v>
      </c>
      <c r="P16" s="8">
        <v>360</v>
      </c>
      <c r="Q16" s="9">
        <v>430</v>
      </c>
      <c r="R16" s="2"/>
      <c r="S16" s="2"/>
      <c r="T16" s="25"/>
    </row>
    <row r="17" spans="1:20" ht="21">
      <c r="A17" s="3"/>
      <c r="B17" s="55" t="s">
        <v>31</v>
      </c>
      <c r="C17" s="122" t="s">
        <v>109</v>
      </c>
      <c r="D17" s="60"/>
      <c r="E17" s="59" t="s">
        <v>117</v>
      </c>
      <c r="F17" s="61"/>
      <c r="G17" s="2"/>
      <c r="H17" s="2"/>
      <c r="I17" s="132">
        <v>2</v>
      </c>
      <c r="J17" s="2"/>
      <c r="K17" s="57"/>
      <c r="L17" s="75" t="s">
        <v>23</v>
      </c>
      <c r="M17" s="76" t="s">
        <v>3</v>
      </c>
      <c r="N17" s="76">
        <v>500</v>
      </c>
      <c r="O17" s="76">
        <v>580</v>
      </c>
      <c r="P17" s="76">
        <v>620</v>
      </c>
      <c r="Q17" s="77">
        <v>710</v>
      </c>
      <c r="R17" s="2"/>
      <c r="S17" s="2"/>
      <c r="T17" s="25"/>
    </row>
    <row r="18" spans="1:20" ht="15">
      <c r="A18" s="3"/>
      <c r="B18" s="51">
        <v>1</v>
      </c>
      <c r="C18" s="62" t="s">
        <v>110</v>
      </c>
      <c r="D18" s="63"/>
      <c r="E18" s="123">
        <v>4</v>
      </c>
      <c r="F18" s="61"/>
      <c r="G18" s="2"/>
      <c r="H18" s="2"/>
      <c r="I18" s="2"/>
      <c r="J18" s="2"/>
      <c r="K18" s="57"/>
      <c r="L18" s="7" t="s">
        <v>26</v>
      </c>
      <c r="M18" s="8" t="s">
        <v>3</v>
      </c>
      <c r="N18" s="8">
        <v>820</v>
      </c>
      <c r="O18" s="8">
        <v>930</v>
      </c>
      <c r="P18" s="8">
        <v>1010</v>
      </c>
      <c r="Q18" s="9">
        <v>1140</v>
      </c>
      <c r="R18" s="2"/>
      <c r="S18" s="2"/>
      <c r="T18" s="25"/>
    </row>
    <row r="19" spans="1:20" ht="15">
      <c r="A19" s="3"/>
      <c r="B19" s="52">
        <v>2</v>
      </c>
      <c r="C19" s="65" t="s">
        <v>70</v>
      </c>
      <c r="D19" s="66"/>
      <c r="E19" s="124">
        <v>7</v>
      </c>
      <c r="F19" s="61"/>
      <c r="G19" s="2"/>
      <c r="H19" s="78" t="s">
        <v>118</v>
      </c>
      <c r="I19" s="17">
        <f>(+I13*I6*2.5)+F13</f>
        <v>584.6</v>
      </c>
      <c r="J19" s="2"/>
      <c r="K19" s="57"/>
      <c r="L19" s="40"/>
      <c r="M19" s="41"/>
      <c r="N19" s="42"/>
      <c r="O19" s="41"/>
      <c r="P19" s="41"/>
      <c r="Q19" s="43"/>
      <c r="R19" s="2"/>
      <c r="S19" s="2"/>
      <c r="T19" s="25"/>
    </row>
    <row r="20" spans="1:20" ht="15">
      <c r="A20" s="3"/>
      <c r="B20" s="52">
        <v>3</v>
      </c>
      <c r="C20" s="65" t="s">
        <v>111</v>
      </c>
      <c r="D20" s="66"/>
      <c r="E20" s="124">
        <v>9</v>
      </c>
      <c r="F20" s="61"/>
      <c r="G20" s="2"/>
      <c r="H20" s="79"/>
      <c r="I20" s="2"/>
      <c r="J20" s="2"/>
      <c r="K20" s="57"/>
      <c r="L20" s="75" t="s">
        <v>32</v>
      </c>
      <c r="M20" s="76" t="s">
        <v>4</v>
      </c>
      <c r="N20" s="76">
        <v>200</v>
      </c>
      <c r="O20" s="76">
        <v>230</v>
      </c>
      <c r="P20" s="76">
        <v>250</v>
      </c>
      <c r="Q20" s="77">
        <v>280</v>
      </c>
      <c r="R20" s="2"/>
      <c r="S20" s="2"/>
      <c r="T20" s="25"/>
    </row>
    <row r="21" spans="1:20" ht="15">
      <c r="A21" s="3"/>
      <c r="B21" s="52">
        <v>4</v>
      </c>
      <c r="C21" s="65" t="s">
        <v>112</v>
      </c>
      <c r="D21" s="66"/>
      <c r="E21" s="124">
        <v>14</v>
      </c>
      <c r="F21" s="61"/>
      <c r="G21" s="2"/>
      <c r="H21" s="79"/>
      <c r="I21" s="2"/>
      <c r="J21" s="2"/>
      <c r="K21" s="57"/>
      <c r="L21" s="7" t="s">
        <v>27</v>
      </c>
      <c r="M21" s="8" t="s">
        <v>4</v>
      </c>
      <c r="N21" s="8">
        <v>290</v>
      </c>
      <c r="O21" s="8">
        <v>350</v>
      </c>
      <c r="P21" s="8">
        <v>360</v>
      </c>
      <c r="Q21" s="9">
        <v>430</v>
      </c>
      <c r="R21" s="2"/>
      <c r="S21" s="2"/>
      <c r="T21" s="25"/>
    </row>
    <row r="22" spans="1:20" ht="15">
      <c r="A22" s="3"/>
      <c r="B22" s="52">
        <v>5</v>
      </c>
      <c r="C22" s="65" t="s">
        <v>113</v>
      </c>
      <c r="D22" s="66"/>
      <c r="E22" s="124">
        <v>22</v>
      </c>
      <c r="F22" s="61"/>
      <c r="G22" s="2"/>
      <c r="H22" s="79"/>
      <c r="I22" s="2"/>
      <c r="J22" s="2"/>
      <c r="K22" s="57"/>
      <c r="L22" s="75" t="s">
        <v>28</v>
      </c>
      <c r="M22" s="76" t="s">
        <v>4</v>
      </c>
      <c r="N22" s="76">
        <v>500</v>
      </c>
      <c r="O22" s="76">
        <v>580</v>
      </c>
      <c r="P22" s="76">
        <v>620</v>
      </c>
      <c r="Q22" s="77">
        <v>710</v>
      </c>
      <c r="R22" s="2"/>
      <c r="S22" s="2"/>
      <c r="T22" s="25"/>
    </row>
    <row r="23" spans="1:20" ht="15">
      <c r="A23" s="3"/>
      <c r="B23" s="52">
        <v>6</v>
      </c>
      <c r="C23" s="65" t="s">
        <v>114</v>
      </c>
      <c r="D23" s="66"/>
      <c r="E23" s="124">
        <v>25</v>
      </c>
      <c r="F23" s="68"/>
      <c r="G23" s="2"/>
      <c r="H23" s="80" t="s">
        <v>88</v>
      </c>
      <c r="I23" s="81"/>
      <c r="J23" s="81"/>
      <c r="K23" s="57"/>
      <c r="L23" s="7" t="s">
        <v>29</v>
      </c>
      <c r="M23" s="8" t="s">
        <v>4</v>
      </c>
      <c r="N23" s="8">
        <v>820</v>
      </c>
      <c r="O23" s="8">
        <v>930</v>
      </c>
      <c r="P23" s="8">
        <v>1010</v>
      </c>
      <c r="Q23" s="9">
        <v>1140</v>
      </c>
      <c r="R23" s="2"/>
      <c r="S23" s="2"/>
      <c r="T23" s="25"/>
    </row>
    <row r="24" spans="1:20" ht="15.75" thickBot="1">
      <c r="A24" s="3"/>
      <c r="B24" s="53">
        <v>7</v>
      </c>
      <c r="C24" s="69" t="s">
        <v>115</v>
      </c>
      <c r="D24" s="70"/>
      <c r="E24" s="125">
        <v>27</v>
      </c>
      <c r="F24" s="61"/>
      <c r="G24" s="2"/>
      <c r="H24" s="2"/>
      <c r="I24" s="2"/>
      <c r="J24" s="2"/>
      <c r="K24" s="58"/>
      <c r="L24" s="37"/>
      <c r="M24" s="38"/>
      <c r="N24" s="38"/>
      <c r="O24" s="38"/>
      <c r="P24" s="38"/>
      <c r="Q24" s="39"/>
      <c r="R24" s="2"/>
      <c r="S24" s="2"/>
      <c r="T24" s="25"/>
    </row>
    <row r="25" spans="1:20" ht="15">
      <c r="A25" s="3"/>
      <c r="B25" s="53">
        <v>8</v>
      </c>
      <c r="C25" s="69" t="s">
        <v>116</v>
      </c>
      <c r="D25" s="70"/>
      <c r="E25" s="125">
        <v>14</v>
      </c>
      <c r="F25" s="6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/>
    </row>
    <row r="26" spans="1:20" ht="15" thickBot="1">
      <c r="A26" s="3"/>
      <c r="B26" s="54"/>
      <c r="C26" s="72"/>
      <c r="D26" s="73"/>
      <c r="E26" s="73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</row>
    <row r="27" spans="1:20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/>
    </row>
    <row r="28" spans="1:20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5"/>
    </row>
    <row r="29" spans="1:20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/>
    </row>
    <row r="30" spans="1:20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5"/>
    </row>
    <row r="31" spans="1:20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5"/>
    </row>
    <row r="32" spans="1:2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</row>
    <row r="33" spans="1:20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/>
    </row>
    <row r="34" spans="1:20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/>
    </row>
    <row r="35" spans="1:20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5"/>
    </row>
    <row r="36" spans="1:20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5"/>
    </row>
    <row r="37" spans="1:2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5"/>
    </row>
    <row r="38" spans="1:20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5"/>
    </row>
    <row r="39" spans="1:20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</row>
    <row r="40" spans="1:20" ht="13.5" thickBot="1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3"/>
    </row>
  </sheetData>
  <sheetProtection password="96F4" sheet="1"/>
  <printOptions horizontalCentered="1"/>
  <pageMargins left="0.25" right="0.25" top="0.75" bottom="0.75" header="0.3" footer="0.3"/>
  <pageSetup horizontalDpi="300" verticalDpi="300" orientation="landscape" scale="60" r:id="rId2"/>
  <headerFooter alignWithMargins="0">
    <oddHeader>&amp;C&amp;"Arial,Vet"&amp;18FIKTECH B.V.&amp;14
Optimisation de la production</oddHeader>
    <oddFooter>&amp;C&amp;"Arial,Vet"&amp;14Sujet à changement
SITE WEB: WWW.FIKTECH.NL
Fiktech B.V. – Goudreinette 15 – NL-6922 AE Duiven
Téléphone: +31 - 316 285 264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view="pageLayout" zoomScale="95" zoomScaleSheetLayoutView="107" zoomScalePageLayoutView="95" workbookViewId="0" topLeftCell="A1">
      <selection activeCell="F9" sqref="F9"/>
    </sheetView>
  </sheetViews>
  <sheetFormatPr defaultColWidth="9.140625" defaultRowHeight="12.75"/>
  <cols>
    <col min="2" max="2" width="11.421875" style="0" customWidth="1"/>
    <col min="3" max="3" width="18.00390625" style="0" customWidth="1"/>
    <col min="5" max="5" width="15.8515625" style="0" customWidth="1"/>
    <col min="6" max="6" width="10.00390625" style="0" customWidth="1"/>
    <col min="8" max="8" width="16.28125" style="0" customWidth="1"/>
    <col min="9" max="9" width="8.8515625" style="0" customWidth="1"/>
    <col min="11" max="11" width="1.57421875" style="0" customWidth="1"/>
    <col min="12" max="12" width="22.28125" style="0" customWidth="1"/>
    <col min="15" max="15" width="11.7109375" style="0" customWidth="1"/>
    <col min="17" max="17" width="12.140625" style="0" customWidth="1"/>
    <col min="18" max="18" width="9.140625" style="0" hidden="1" customWidth="1"/>
    <col min="19" max="19" width="11.421875" style="0" customWidth="1"/>
    <col min="20" max="20" width="3.421875" style="0" customWidth="1"/>
  </cols>
  <sheetData>
    <row r="1" spans="1:20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3.5" thickBo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" thickBot="1">
      <c r="A3" s="3"/>
      <c r="B3" s="23"/>
      <c r="C3" s="82"/>
      <c r="D3" s="83"/>
      <c r="E3" s="83"/>
      <c r="F3" s="85" t="s">
        <v>128</v>
      </c>
      <c r="G3" s="83"/>
      <c r="H3" s="83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5"/>
    </row>
    <row r="4" spans="1:20" ht="21" thickBot="1">
      <c r="A4" s="3"/>
      <c r="B4" s="23"/>
      <c r="C4" s="23"/>
      <c r="D4" s="23"/>
      <c r="E4" s="23"/>
      <c r="F4" s="23"/>
      <c r="G4" s="23"/>
      <c r="H4" s="26"/>
      <c r="I4" s="23"/>
      <c r="J4" s="106"/>
      <c r="K4" s="2"/>
      <c r="L4" s="134" t="s">
        <v>133</v>
      </c>
      <c r="M4" s="93"/>
      <c r="N4" s="97"/>
      <c r="O4" s="93"/>
      <c r="P4" s="88"/>
      <c r="Q4" s="89"/>
      <c r="R4" s="2"/>
      <c r="S4" s="2"/>
      <c r="T4" s="25"/>
    </row>
    <row r="5" spans="1:20" ht="15.75" thickBot="1">
      <c r="A5" s="3"/>
      <c r="B5" s="23"/>
      <c r="C5" s="114" t="s">
        <v>129</v>
      </c>
      <c r="D5" s="127">
        <v>160</v>
      </c>
      <c r="E5" s="27"/>
      <c r="F5" s="27"/>
      <c r="G5" s="27"/>
      <c r="H5" s="27"/>
      <c r="I5" s="27"/>
      <c r="J5" s="2"/>
      <c r="K5" s="2"/>
      <c r="L5" s="94" t="s">
        <v>134</v>
      </c>
      <c r="M5" s="108"/>
      <c r="N5" s="98"/>
      <c r="O5" s="95"/>
      <c r="P5" s="36"/>
      <c r="Q5" s="90"/>
      <c r="R5" s="2"/>
      <c r="S5" s="2"/>
      <c r="T5" s="25"/>
    </row>
    <row r="6" spans="1:20" ht="21" thickBot="1">
      <c r="A6" s="3"/>
      <c r="B6" s="2"/>
      <c r="C6" s="115" t="s">
        <v>130</v>
      </c>
      <c r="D6" s="128">
        <v>100</v>
      </c>
      <c r="E6" s="86"/>
      <c r="F6" s="101"/>
      <c r="G6" s="101"/>
      <c r="H6" s="102" t="s">
        <v>132</v>
      </c>
      <c r="I6" s="87">
        <f>((D5*D6+D5*D7+D6*D7)*2/10000)</f>
        <v>6.32</v>
      </c>
      <c r="J6" s="2"/>
      <c r="K6" s="2"/>
      <c r="L6" s="100"/>
      <c r="M6" s="109"/>
      <c r="N6" s="118" t="s">
        <v>135</v>
      </c>
      <c r="O6" s="96"/>
      <c r="P6" s="91"/>
      <c r="Q6" s="92"/>
      <c r="R6" s="2"/>
      <c r="S6" s="2"/>
      <c r="T6" s="25"/>
    </row>
    <row r="7" spans="1:20" ht="15.75" thickBot="1">
      <c r="A7" s="3"/>
      <c r="B7" s="23"/>
      <c r="C7" s="116" t="s">
        <v>131</v>
      </c>
      <c r="D7" s="129">
        <v>60</v>
      </c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5"/>
    </row>
    <row r="8" spans="1:20" ht="14.25" thickBot="1">
      <c r="A8" s="3"/>
      <c r="B8" s="23"/>
      <c r="C8" s="27"/>
      <c r="D8" s="27"/>
      <c r="E8" s="27"/>
      <c r="F8" s="27"/>
      <c r="G8" s="27"/>
      <c r="H8" s="27"/>
      <c r="I8" s="27"/>
      <c r="J8" s="2"/>
      <c r="K8" s="2"/>
      <c r="L8" s="2"/>
      <c r="M8" s="2"/>
      <c r="N8" s="2"/>
      <c r="O8" s="2"/>
      <c r="P8" s="2"/>
      <c r="Q8" s="2"/>
      <c r="R8" s="2"/>
      <c r="S8" s="2"/>
      <c r="T8" s="25"/>
    </row>
    <row r="9" spans="1:20" ht="55.5" thickBot="1">
      <c r="A9" s="3"/>
      <c r="B9" s="23"/>
      <c r="C9" s="110" t="s">
        <v>136</v>
      </c>
      <c r="D9" s="130">
        <v>55</v>
      </c>
      <c r="E9" s="111" t="s">
        <v>137</v>
      </c>
      <c r="F9" s="131">
        <v>30</v>
      </c>
      <c r="G9" s="27"/>
      <c r="H9" s="86" t="s">
        <v>0</v>
      </c>
      <c r="I9" s="112">
        <f>IF(D9-F9&gt;0,D9-F9,0)</f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5"/>
    </row>
    <row r="10" spans="1:20" ht="15.75" thickBot="1">
      <c r="A10" s="3"/>
      <c r="B10" s="23"/>
      <c r="C10" s="27"/>
      <c r="D10" s="27"/>
      <c r="E10" s="27"/>
      <c r="F10" s="27"/>
      <c r="G10" s="27"/>
      <c r="H10" s="27"/>
      <c r="I10" s="27"/>
      <c r="J10" s="2"/>
      <c r="K10" s="2"/>
      <c r="L10" s="34"/>
      <c r="M10" s="4"/>
      <c r="N10" s="6" t="s">
        <v>161</v>
      </c>
      <c r="O10" s="4"/>
      <c r="P10" s="5"/>
      <c r="Q10" s="35"/>
      <c r="R10" s="2"/>
      <c r="S10" s="2"/>
      <c r="T10" s="25"/>
    </row>
    <row r="11" spans="1:20" ht="55.5" thickBot="1">
      <c r="A11" s="3"/>
      <c r="B11" s="23"/>
      <c r="C11" s="110" t="s">
        <v>138</v>
      </c>
      <c r="D11" s="130">
        <v>35</v>
      </c>
      <c r="E11" s="111" t="s">
        <v>139</v>
      </c>
      <c r="F11" s="131">
        <v>40</v>
      </c>
      <c r="G11" s="27"/>
      <c r="H11" s="86" t="s">
        <v>0</v>
      </c>
      <c r="I11" s="112">
        <f>IF(F11-D11&gt;0,F11-D11,0)</f>
        <v>5</v>
      </c>
      <c r="J11" s="2"/>
      <c r="K11" s="2"/>
      <c r="L11" s="10"/>
      <c r="M11" s="11"/>
      <c r="N11" s="120" t="s">
        <v>160</v>
      </c>
      <c r="O11" s="11"/>
      <c r="P11" s="10"/>
      <c r="Q11" s="11"/>
      <c r="R11" s="2"/>
      <c r="S11" s="2"/>
      <c r="T11" s="25"/>
    </row>
    <row r="12" spans="1:20" ht="21" thickBot="1">
      <c r="A12" s="3"/>
      <c r="B12" s="103"/>
      <c r="C12" s="19"/>
      <c r="D12" s="19"/>
      <c r="E12" s="19" t="s">
        <v>140</v>
      </c>
      <c r="F12" s="19"/>
      <c r="G12" s="19"/>
      <c r="H12" s="19"/>
      <c r="I12" s="19"/>
      <c r="J12" s="104"/>
      <c r="K12" s="2"/>
      <c r="L12" s="119" t="s">
        <v>159</v>
      </c>
      <c r="M12" s="13"/>
      <c r="N12" s="119" t="s">
        <v>122</v>
      </c>
      <c r="O12" s="14"/>
      <c r="P12" s="119" t="s">
        <v>123</v>
      </c>
      <c r="Q12" s="11"/>
      <c r="R12" s="2"/>
      <c r="S12" s="2"/>
      <c r="T12" s="25"/>
    </row>
    <row r="13" spans="1:20" ht="55.5" thickBot="1">
      <c r="A13" s="3"/>
      <c r="B13" s="23"/>
      <c r="C13" s="110" t="s">
        <v>141</v>
      </c>
      <c r="D13" s="133">
        <v>0</v>
      </c>
      <c r="E13" s="111" t="s">
        <v>142</v>
      </c>
      <c r="F13" s="112">
        <f>+D13</f>
        <v>0</v>
      </c>
      <c r="G13" s="27"/>
      <c r="H13" s="113" t="s">
        <v>143</v>
      </c>
      <c r="I13" s="112">
        <f>SUM(I9+I11)+IF(I17=0,0)+IF(I17=1,E18)+IF(I17=2,E19)+IF(I17=3,E20)+IF(I17=4,E21)+IF(I17=5,E22)+IF(I17=6,E23)+IF(I17=7,E24)+IF(I17=8,E25)</f>
        <v>39</v>
      </c>
      <c r="J13" s="2"/>
      <c r="K13" s="2"/>
      <c r="L13" s="15"/>
      <c r="M13" s="16"/>
      <c r="N13" s="15"/>
      <c r="O13" s="16"/>
      <c r="P13" s="15"/>
      <c r="Q13" s="16"/>
      <c r="R13" s="2"/>
      <c r="S13" s="2"/>
      <c r="T13" s="25"/>
    </row>
    <row r="14" spans="1:20" ht="15.75" thickBot="1">
      <c r="A14" s="3"/>
      <c r="B14" s="23"/>
      <c r="C14" s="23"/>
      <c r="D14" s="23"/>
      <c r="E14" s="23"/>
      <c r="F14" s="23"/>
      <c r="G14" s="23"/>
      <c r="H14" s="23"/>
      <c r="I14" s="2"/>
      <c r="J14" s="2"/>
      <c r="K14" s="56"/>
      <c r="L14" s="44"/>
      <c r="M14" s="45"/>
      <c r="N14" s="46" t="s">
        <v>6</v>
      </c>
      <c r="O14" s="47" t="s">
        <v>5</v>
      </c>
      <c r="P14" s="46" t="s">
        <v>6</v>
      </c>
      <c r="Q14" s="47" t="s">
        <v>5</v>
      </c>
      <c r="R14" s="2"/>
      <c r="S14" s="2"/>
      <c r="T14" s="25"/>
    </row>
    <row r="15" spans="1:20" ht="15">
      <c r="A15" s="3"/>
      <c r="B15" s="105" t="s">
        <v>144</v>
      </c>
      <c r="C15" s="18"/>
      <c r="D15" s="117" t="s">
        <v>146</v>
      </c>
      <c r="E15" s="18"/>
      <c r="F15" s="48"/>
      <c r="G15" s="23"/>
      <c r="H15" s="2"/>
      <c r="I15" s="2"/>
      <c r="J15" s="2"/>
      <c r="K15" s="57"/>
      <c r="L15" s="75" t="s">
        <v>21</v>
      </c>
      <c r="M15" s="76" t="s">
        <v>3</v>
      </c>
      <c r="N15" s="76">
        <v>200</v>
      </c>
      <c r="O15" s="76">
        <v>230</v>
      </c>
      <c r="P15" s="76">
        <v>250</v>
      </c>
      <c r="Q15" s="77">
        <v>280</v>
      </c>
      <c r="R15" s="2"/>
      <c r="S15" s="2"/>
      <c r="T15" s="25"/>
    </row>
    <row r="16" spans="1:20" ht="15">
      <c r="A16" s="3"/>
      <c r="B16" s="50" t="s">
        <v>1</v>
      </c>
      <c r="C16" s="28"/>
      <c r="D16" s="121" t="s">
        <v>147</v>
      </c>
      <c r="E16" s="28"/>
      <c r="F16" s="49"/>
      <c r="G16" s="2"/>
      <c r="H16" s="30"/>
      <c r="I16" s="31" t="s">
        <v>156</v>
      </c>
      <c r="J16" s="30"/>
      <c r="K16" s="57"/>
      <c r="L16" s="7" t="s">
        <v>22</v>
      </c>
      <c r="M16" s="8" t="s">
        <v>3</v>
      </c>
      <c r="N16" s="8">
        <v>290</v>
      </c>
      <c r="O16" s="8">
        <v>350</v>
      </c>
      <c r="P16" s="8">
        <v>360</v>
      </c>
      <c r="Q16" s="9">
        <v>430</v>
      </c>
      <c r="R16" s="2"/>
      <c r="S16" s="2"/>
      <c r="T16" s="25"/>
    </row>
    <row r="17" spans="1:20" ht="21">
      <c r="A17" s="3"/>
      <c r="B17" s="55" t="s">
        <v>31</v>
      </c>
      <c r="C17" s="122" t="s">
        <v>145</v>
      </c>
      <c r="D17" s="60"/>
      <c r="E17" s="59" t="s">
        <v>148</v>
      </c>
      <c r="F17" s="61"/>
      <c r="G17" s="2"/>
      <c r="H17" s="2"/>
      <c r="I17" s="132">
        <v>3</v>
      </c>
      <c r="J17" s="2"/>
      <c r="K17" s="57"/>
      <c r="L17" s="75" t="s">
        <v>23</v>
      </c>
      <c r="M17" s="76" t="s">
        <v>3</v>
      </c>
      <c r="N17" s="76">
        <v>500</v>
      </c>
      <c r="O17" s="76">
        <v>580</v>
      </c>
      <c r="P17" s="76">
        <v>620</v>
      </c>
      <c r="Q17" s="77">
        <v>710</v>
      </c>
      <c r="R17" s="2"/>
      <c r="S17" s="2"/>
      <c r="T17" s="25"/>
    </row>
    <row r="18" spans="1:20" ht="15">
      <c r="A18" s="3"/>
      <c r="B18" s="51">
        <v>1</v>
      </c>
      <c r="C18" s="62" t="s">
        <v>149</v>
      </c>
      <c r="D18" s="63"/>
      <c r="E18" s="123">
        <v>4</v>
      </c>
      <c r="F18" s="61"/>
      <c r="G18" s="2"/>
      <c r="H18" s="2"/>
      <c r="I18" s="2"/>
      <c r="J18" s="2"/>
      <c r="K18" s="57"/>
      <c r="L18" s="7" t="s">
        <v>26</v>
      </c>
      <c r="M18" s="8" t="s">
        <v>3</v>
      </c>
      <c r="N18" s="8">
        <v>820</v>
      </c>
      <c r="O18" s="8">
        <v>930</v>
      </c>
      <c r="P18" s="8">
        <v>1010</v>
      </c>
      <c r="Q18" s="9">
        <v>1140</v>
      </c>
      <c r="R18" s="2"/>
      <c r="S18" s="2"/>
      <c r="T18" s="25"/>
    </row>
    <row r="19" spans="1:20" ht="15">
      <c r="A19" s="3"/>
      <c r="B19" s="52">
        <v>2</v>
      </c>
      <c r="C19" s="65" t="s">
        <v>2</v>
      </c>
      <c r="D19" s="66"/>
      <c r="E19" s="124">
        <v>7</v>
      </c>
      <c r="F19" s="61"/>
      <c r="G19" s="2"/>
      <c r="H19" s="78" t="s">
        <v>157</v>
      </c>
      <c r="I19" s="17">
        <f>(+I13*I6*2.5)+F13</f>
        <v>616.2</v>
      </c>
      <c r="J19" s="2"/>
      <c r="K19" s="57"/>
      <c r="L19" s="40"/>
      <c r="M19" s="41"/>
      <c r="N19" s="42"/>
      <c r="O19" s="41"/>
      <c r="P19" s="41"/>
      <c r="Q19" s="43"/>
      <c r="R19" s="2"/>
      <c r="S19" s="2"/>
      <c r="T19" s="25"/>
    </row>
    <row r="20" spans="1:20" ht="15">
      <c r="A20" s="3"/>
      <c r="B20" s="52">
        <v>3</v>
      </c>
      <c r="C20" s="65" t="s">
        <v>150</v>
      </c>
      <c r="D20" s="66"/>
      <c r="E20" s="124">
        <v>9</v>
      </c>
      <c r="F20" s="61"/>
      <c r="G20" s="2"/>
      <c r="H20" s="79"/>
      <c r="I20" s="2"/>
      <c r="J20" s="2"/>
      <c r="K20" s="57"/>
      <c r="L20" s="75" t="s">
        <v>32</v>
      </c>
      <c r="M20" s="76" t="s">
        <v>4</v>
      </c>
      <c r="N20" s="76">
        <v>200</v>
      </c>
      <c r="O20" s="76">
        <v>230</v>
      </c>
      <c r="P20" s="76">
        <v>250</v>
      </c>
      <c r="Q20" s="77">
        <v>280</v>
      </c>
      <c r="R20" s="2"/>
      <c r="S20" s="2"/>
      <c r="T20" s="25"/>
    </row>
    <row r="21" spans="1:20" ht="15">
      <c r="A21" s="3"/>
      <c r="B21" s="52">
        <v>4</v>
      </c>
      <c r="C21" s="65" t="s">
        <v>151</v>
      </c>
      <c r="D21" s="66"/>
      <c r="E21" s="124">
        <v>14</v>
      </c>
      <c r="F21" s="61"/>
      <c r="G21" s="2"/>
      <c r="H21" s="79"/>
      <c r="I21" s="2"/>
      <c r="J21" s="2"/>
      <c r="K21" s="57"/>
      <c r="L21" s="7" t="s">
        <v>27</v>
      </c>
      <c r="M21" s="8" t="s">
        <v>4</v>
      </c>
      <c r="N21" s="8">
        <v>290</v>
      </c>
      <c r="O21" s="8">
        <v>350</v>
      </c>
      <c r="P21" s="8">
        <v>360</v>
      </c>
      <c r="Q21" s="9">
        <v>430</v>
      </c>
      <c r="R21" s="2"/>
      <c r="S21" s="2"/>
      <c r="T21" s="25"/>
    </row>
    <row r="22" spans="1:20" ht="15">
      <c r="A22" s="3"/>
      <c r="B22" s="52">
        <v>5</v>
      </c>
      <c r="C22" s="65" t="s">
        <v>152</v>
      </c>
      <c r="D22" s="66"/>
      <c r="E22" s="124">
        <v>22</v>
      </c>
      <c r="F22" s="61"/>
      <c r="G22" s="2"/>
      <c r="H22" s="79"/>
      <c r="I22" s="2"/>
      <c r="J22" s="2"/>
      <c r="K22" s="57"/>
      <c r="L22" s="75" t="s">
        <v>28</v>
      </c>
      <c r="M22" s="76" t="s">
        <v>4</v>
      </c>
      <c r="N22" s="76">
        <v>500</v>
      </c>
      <c r="O22" s="76">
        <v>580</v>
      </c>
      <c r="P22" s="76">
        <v>620</v>
      </c>
      <c r="Q22" s="77">
        <v>710</v>
      </c>
      <c r="R22" s="2"/>
      <c r="S22" s="2"/>
      <c r="T22" s="25"/>
    </row>
    <row r="23" spans="1:20" ht="15">
      <c r="A23" s="3"/>
      <c r="B23" s="52">
        <v>6</v>
      </c>
      <c r="C23" s="65" t="s">
        <v>153</v>
      </c>
      <c r="D23" s="66"/>
      <c r="E23" s="124">
        <v>25</v>
      </c>
      <c r="F23" s="68"/>
      <c r="G23" s="2"/>
      <c r="H23" s="80" t="s">
        <v>158</v>
      </c>
      <c r="I23" s="81"/>
      <c r="J23" s="81"/>
      <c r="K23" s="57"/>
      <c r="L23" s="7" t="s">
        <v>29</v>
      </c>
      <c r="M23" s="8" t="s">
        <v>4</v>
      </c>
      <c r="N23" s="8">
        <v>820</v>
      </c>
      <c r="O23" s="8">
        <v>930</v>
      </c>
      <c r="P23" s="8">
        <v>1010</v>
      </c>
      <c r="Q23" s="9">
        <v>1140</v>
      </c>
      <c r="R23" s="2"/>
      <c r="S23" s="2"/>
      <c r="T23" s="25"/>
    </row>
    <row r="24" spans="1:20" ht="15.75" thickBot="1">
      <c r="A24" s="3"/>
      <c r="B24" s="53">
        <v>7</v>
      </c>
      <c r="C24" s="69" t="s">
        <v>154</v>
      </c>
      <c r="D24" s="70"/>
      <c r="E24" s="125">
        <v>27</v>
      </c>
      <c r="F24" s="61"/>
      <c r="G24" s="2"/>
      <c r="H24" s="2"/>
      <c r="I24" s="2"/>
      <c r="J24" s="2"/>
      <c r="K24" s="58"/>
      <c r="L24" s="37"/>
      <c r="M24" s="38"/>
      <c r="N24" s="38"/>
      <c r="O24" s="38"/>
      <c r="P24" s="38"/>
      <c r="Q24" s="39"/>
      <c r="R24" s="2"/>
      <c r="S24" s="2"/>
      <c r="T24" s="25"/>
    </row>
    <row r="25" spans="1:20" ht="15">
      <c r="A25" s="3"/>
      <c r="B25" s="53">
        <v>8</v>
      </c>
      <c r="C25" s="69" t="s">
        <v>155</v>
      </c>
      <c r="D25" s="70"/>
      <c r="E25" s="125">
        <v>14</v>
      </c>
      <c r="F25" s="6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/>
    </row>
    <row r="26" spans="1:20" ht="15" thickBot="1">
      <c r="A26" s="3"/>
      <c r="B26" s="54"/>
      <c r="C26" s="72"/>
      <c r="D26" s="73"/>
      <c r="E26" s="73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</row>
    <row r="27" spans="1:20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/>
    </row>
    <row r="28" spans="1:20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5"/>
    </row>
    <row r="29" spans="1:20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/>
    </row>
    <row r="30" spans="1:20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5"/>
    </row>
    <row r="31" spans="1:20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5"/>
    </row>
    <row r="32" spans="1:2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</row>
    <row r="33" spans="1:20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/>
    </row>
    <row r="34" spans="1:20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/>
    </row>
    <row r="35" spans="1:20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5"/>
    </row>
    <row r="36" spans="1:20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5"/>
    </row>
    <row r="37" spans="1:2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5"/>
    </row>
    <row r="38" spans="1:20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5"/>
    </row>
    <row r="39" spans="1:20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</row>
    <row r="40" spans="1:20" ht="13.5" thickBot="1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3"/>
    </row>
  </sheetData>
  <sheetProtection password="96F4" sheet="1"/>
  <printOptions horizontalCentered="1"/>
  <pageMargins left="0.25" right="0.25" top="0.75" bottom="0.75" header="0.3" footer="0.3"/>
  <pageSetup horizontalDpi="300" verticalDpi="300" orientation="landscape" scale="60" r:id="rId2"/>
  <headerFooter alignWithMargins="0">
    <oddHeader>&amp;C&amp;"Arial,Vet"&amp;18FIKTECH B.V.&amp;14
Productieoptimalisatie</oddHeader>
    <oddFooter>&amp;C&amp;"Arial,Vet"&amp;14Wijzigingen voorbehouden
WEBSITE: WWW.FIKTECH.NL
Fiktech B.V. – Goudreinette 15 – NL-6922 AE Duiven
Telefoon: +31 - 316 285 264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Fiktech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Arbeitsblatt Vortex Schaltschrankkühler</dc:title>
  <dc:subject/>
  <dc:creator>A. Fikkers</dc:creator>
  <cp:keywords/>
  <dc:description/>
  <cp:lastModifiedBy>Andre</cp:lastModifiedBy>
  <cp:lastPrinted>2023-06-25T18:36:48Z</cp:lastPrinted>
  <dcterms:created xsi:type="dcterms:W3CDTF">2005-07-12T13:40:25Z</dcterms:created>
  <dcterms:modified xsi:type="dcterms:W3CDTF">2023-06-27T14:57:39Z</dcterms:modified>
  <cp:category/>
  <cp:version/>
  <cp:contentType/>
  <cp:contentStatus/>
</cp:coreProperties>
</file>